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95" activeTab="8"/>
  </bookViews>
  <sheets>
    <sheet name="１部" sheetId="12" r:id="rId1"/>
    <sheet name="2部" sheetId="2" r:id="rId2"/>
    <sheet name="3部" sheetId="3" r:id="rId3"/>
    <sheet name="4部" sheetId="4" r:id="rId4"/>
    <sheet name="5部" sheetId="5" r:id="rId5"/>
    <sheet name="6部" sheetId="6" r:id="rId6"/>
    <sheet name="7部" sheetId="7" r:id="rId7"/>
    <sheet name="8部" sheetId="8" r:id="rId8"/>
    <sheet name="順位表（詳細）" sheetId="13" r:id="rId9"/>
    <sheet name="順位表（総合）" sheetId="14" r:id="rId10"/>
  </sheets>
  <definedNames>
    <definedName name="_xlnm._FilterDatabase" localSheetId="3" hidden="1">'4部'!$F$14:$H$14</definedName>
    <definedName name="_xlnm._FilterDatabase" localSheetId="8" hidden="1">'順位表（詳細）'!$B$42:$N$42</definedName>
    <definedName name="_xlnm._FilterDatabase" localSheetId="9" hidden="1">'順位表（総合）'!$B$3:$F$3</definedName>
    <definedName name="_xlnm.Print_Area" localSheetId="0">'１部'!$A$1:$N$29</definedName>
    <definedName name="_xlnm.Print_Area" localSheetId="1">'2部'!$A$1:$N$28</definedName>
    <definedName name="_xlnm.Print_Area" localSheetId="2">'3部'!$A$1:$O$31</definedName>
    <definedName name="_xlnm.Print_Area" localSheetId="3">'4部'!$A$1:$N$30</definedName>
    <definedName name="_xlnm.Print_Area" localSheetId="4">'5部'!$A$1:$P$31</definedName>
    <definedName name="_xlnm.Print_Area" localSheetId="5">'6部'!$A$1:$O$31</definedName>
    <definedName name="_xlnm.Print_Area" localSheetId="6">'7部'!$A$1:$N$30</definedName>
    <definedName name="_xlnm.Print_Area" localSheetId="7">'8部'!$A$1:$N$32</definedName>
  </definedNames>
  <calcPr calcId="152511"/>
</workbook>
</file>

<file path=xl/calcChain.xml><?xml version="1.0" encoding="utf-8"?>
<calcChain xmlns="http://schemas.openxmlformats.org/spreadsheetml/2006/main">
  <c r="I97" i="14" l="1"/>
  <c r="I99" i="14"/>
  <c r="I101" i="14"/>
  <c r="M12" i="7"/>
  <c r="M10" i="7"/>
  <c r="M8" i="7"/>
  <c r="M6" i="7"/>
  <c r="C8" i="14" l="1"/>
  <c r="C10" i="14"/>
  <c r="C6" i="14"/>
  <c r="C12" i="14"/>
  <c r="C4" i="14"/>
  <c r="L6" i="7" l="1"/>
  <c r="L8" i="7"/>
  <c r="L10" i="7"/>
  <c r="L12" i="7"/>
  <c r="L4" i="7"/>
  <c r="I115" i="14" l="1"/>
  <c r="I119" i="14"/>
  <c r="I121" i="14"/>
  <c r="I117" i="14"/>
  <c r="I113" i="14"/>
  <c r="C115" i="14"/>
  <c r="C117" i="14"/>
  <c r="C119" i="14"/>
  <c r="C123" i="14"/>
  <c r="C121" i="14"/>
  <c r="C113" i="14"/>
  <c r="I103" i="14"/>
  <c r="C99" i="14"/>
  <c r="C103" i="14"/>
  <c r="C101" i="14"/>
  <c r="C105" i="14"/>
  <c r="C97" i="14"/>
  <c r="C92" i="14"/>
  <c r="N6" i="8" l="1"/>
  <c r="N8" i="8"/>
  <c r="N10" i="8"/>
  <c r="N12" i="8"/>
  <c r="N14" i="8"/>
  <c r="N4" i="8"/>
  <c r="L21" i="7"/>
  <c r="L23" i="7"/>
  <c r="L25" i="7"/>
  <c r="L19" i="7"/>
  <c r="K21" i="7"/>
  <c r="K23" i="7"/>
  <c r="K25" i="7"/>
  <c r="K19" i="7"/>
  <c r="N6" i="6"/>
  <c r="J198" i="13" s="1"/>
  <c r="N8" i="6"/>
  <c r="J200" i="13" s="1"/>
  <c r="N10" i="6"/>
  <c r="J202" i="13" s="1"/>
  <c r="N12" i="6"/>
  <c r="J204" i="13" s="1"/>
  <c r="N14" i="6"/>
  <c r="J206" i="13" s="1"/>
  <c r="N4" i="6"/>
  <c r="N5" i="5"/>
  <c r="N7" i="5"/>
  <c r="N9" i="5"/>
  <c r="N11" i="5"/>
  <c r="N13" i="5"/>
  <c r="N3" i="5"/>
  <c r="M5" i="5"/>
  <c r="M7" i="5"/>
  <c r="M9" i="5"/>
  <c r="M11" i="5"/>
  <c r="M13" i="5"/>
  <c r="M3" i="5"/>
  <c r="M6" i="6"/>
  <c r="I198" i="13" s="1"/>
  <c r="M8" i="6"/>
  <c r="I200" i="13" s="1"/>
  <c r="M10" i="6"/>
  <c r="I202" i="13" s="1"/>
  <c r="M12" i="6"/>
  <c r="M14" i="6"/>
  <c r="I206" i="13" s="1"/>
  <c r="M4" i="6"/>
  <c r="I196" i="13" s="1"/>
  <c r="M6" i="8"/>
  <c r="M8" i="8"/>
  <c r="M10" i="8"/>
  <c r="M12" i="8"/>
  <c r="M14" i="8"/>
  <c r="M4" i="8"/>
  <c r="L6" i="8"/>
  <c r="L8" i="8"/>
  <c r="L10" i="8"/>
  <c r="L12" i="8"/>
  <c r="L14" i="8"/>
  <c r="L4" i="8"/>
  <c r="J21" i="7"/>
  <c r="J23" i="7"/>
  <c r="J25" i="7"/>
  <c r="J19" i="7"/>
  <c r="K6" i="7"/>
  <c r="K8" i="7"/>
  <c r="K10" i="7"/>
  <c r="K12" i="7"/>
  <c r="K4" i="7"/>
  <c r="L5" i="5"/>
  <c r="L7" i="5"/>
  <c r="L9" i="5"/>
  <c r="L11" i="5"/>
  <c r="L13" i="5"/>
  <c r="L3" i="5"/>
  <c r="L6" i="6"/>
  <c r="H198" i="13" s="1"/>
  <c r="L8" i="6"/>
  <c r="H200" i="13" s="1"/>
  <c r="L10" i="6"/>
  <c r="H202" i="13" s="1"/>
  <c r="L12" i="6"/>
  <c r="H204" i="13" s="1"/>
  <c r="L14" i="6"/>
  <c r="H206" i="13" s="1"/>
  <c r="L4" i="6"/>
  <c r="H196" i="13" s="1"/>
  <c r="J196" i="13"/>
  <c r="I204" i="13"/>
  <c r="C84" i="14"/>
  <c r="C90" i="14"/>
  <c r="C86" i="14"/>
  <c r="C88" i="14"/>
  <c r="C82" i="14"/>
  <c r="I68" i="14"/>
  <c r="I70" i="14"/>
  <c r="I72" i="14"/>
  <c r="I74" i="14"/>
  <c r="I66" i="14"/>
  <c r="C74" i="14"/>
  <c r="C72" i="14"/>
  <c r="C70" i="14"/>
  <c r="C68" i="14"/>
  <c r="C76" i="14"/>
  <c r="C66" i="14"/>
  <c r="I55" i="14"/>
  <c r="I51" i="14"/>
  <c r="I53" i="14"/>
  <c r="I59" i="14"/>
  <c r="I57" i="14"/>
  <c r="C53" i="14"/>
  <c r="C55" i="14"/>
  <c r="C57" i="14"/>
  <c r="C59" i="14"/>
  <c r="C51" i="14"/>
  <c r="I41" i="14"/>
  <c r="I43" i="14"/>
  <c r="I37" i="14"/>
  <c r="I39" i="14"/>
  <c r="I35" i="14"/>
  <c r="C39" i="14"/>
  <c r="C37" i="14"/>
  <c r="C41" i="14"/>
  <c r="C43" i="14"/>
  <c r="C35" i="14"/>
  <c r="I22" i="14"/>
  <c r="I24" i="14"/>
  <c r="I26" i="14"/>
  <c r="I20" i="14"/>
  <c r="C20" i="14"/>
  <c r="C24" i="14"/>
  <c r="C26" i="14"/>
  <c r="C28" i="14"/>
  <c r="C22" i="14"/>
  <c r="I10" i="14"/>
  <c r="I6" i="14"/>
  <c r="I8" i="14"/>
  <c r="I12" i="14"/>
  <c r="I4" i="14"/>
  <c r="I272" i="13" l="1"/>
  <c r="J272" i="13"/>
  <c r="I274" i="13"/>
  <c r="J274" i="13"/>
  <c r="I276" i="13"/>
  <c r="J276" i="13"/>
  <c r="I278" i="13"/>
  <c r="J278" i="13"/>
  <c r="I280" i="13"/>
  <c r="M280" i="13" s="1"/>
  <c r="E123" i="14" s="1"/>
  <c r="J280" i="13"/>
  <c r="N280" i="13" s="1"/>
  <c r="F123" i="14" s="1"/>
  <c r="I282" i="13"/>
  <c r="M282" i="13" s="1"/>
  <c r="E121" i="14" s="1"/>
  <c r="J282" i="13"/>
  <c r="N282" i="13" s="1"/>
  <c r="F121" i="14" s="1"/>
  <c r="H274" i="13"/>
  <c r="H276" i="13"/>
  <c r="H278" i="13"/>
  <c r="H280" i="13"/>
  <c r="L280" i="13" s="1"/>
  <c r="D123" i="14" s="1"/>
  <c r="H282" i="13"/>
  <c r="L282" i="13" s="1"/>
  <c r="D121" i="14" s="1"/>
  <c r="H272" i="13"/>
  <c r="I253" i="13"/>
  <c r="J253" i="13"/>
  <c r="I255" i="13"/>
  <c r="J255" i="13"/>
  <c r="I257" i="13"/>
  <c r="J257" i="13"/>
  <c r="I259" i="13"/>
  <c r="J259" i="13"/>
  <c r="H255" i="13"/>
  <c r="H257" i="13"/>
  <c r="H259" i="13"/>
  <c r="H253" i="13"/>
  <c r="I234" i="13"/>
  <c r="I236" i="13"/>
  <c r="I238" i="13"/>
  <c r="I240" i="13"/>
  <c r="I242" i="13"/>
  <c r="M242" i="13" s="1"/>
  <c r="E105" i="14" s="1"/>
  <c r="H236" i="13"/>
  <c r="H238" i="13"/>
  <c r="H240" i="13"/>
  <c r="H242" i="13"/>
  <c r="L242" i="13" s="1"/>
  <c r="D105" i="14" s="1"/>
  <c r="H234" i="13"/>
  <c r="L206" i="13"/>
  <c r="D92" i="14" s="1"/>
  <c r="M206" i="13"/>
  <c r="E92" i="14" s="1"/>
  <c r="N206" i="13"/>
  <c r="F92" i="14" s="1"/>
  <c r="I158" i="13"/>
  <c r="J158" i="13"/>
  <c r="I160" i="13"/>
  <c r="J160" i="13"/>
  <c r="I162" i="13"/>
  <c r="J162" i="13"/>
  <c r="I164" i="13"/>
  <c r="J164" i="13"/>
  <c r="I166" i="13"/>
  <c r="M166" i="13" s="1"/>
  <c r="E76" i="14" s="1"/>
  <c r="J166" i="13"/>
  <c r="N166" i="13" s="1"/>
  <c r="F76" i="14" s="1"/>
  <c r="I168" i="13"/>
  <c r="M168" i="13" s="1"/>
  <c r="E74" i="14" s="1"/>
  <c r="J168" i="13"/>
  <c r="N168" i="13" s="1"/>
  <c r="F74" i="14" s="1"/>
  <c r="H160" i="13"/>
  <c r="H162" i="13"/>
  <c r="H164" i="13"/>
  <c r="H166" i="13"/>
  <c r="L166" i="13" s="1"/>
  <c r="D76" i="14" s="1"/>
  <c r="H168" i="13"/>
  <c r="L168" i="13" s="1"/>
  <c r="D74" i="14" s="1"/>
  <c r="H158" i="13"/>
  <c r="P5" i="4" l="1"/>
  <c r="P7" i="4"/>
  <c r="P9" i="4"/>
  <c r="P11" i="4"/>
  <c r="K12" i="4"/>
  <c r="L12" i="4"/>
  <c r="I128" i="13" s="1"/>
  <c r="M128" i="13" s="1"/>
  <c r="E59" i="14" s="1"/>
  <c r="M12" i="4"/>
  <c r="J128" i="13" s="1"/>
  <c r="N128" i="13" s="1"/>
  <c r="F59" i="14" s="1"/>
  <c r="P12" i="4" l="1"/>
  <c r="H128" i="13"/>
  <c r="L128" i="13" s="1"/>
  <c r="D59" i="14" s="1"/>
  <c r="M12" i="2"/>
  <c r="J51" i="13" s="1"/>
  <c r="L12" i="2"/>
  <c r="I51" i="13" s="1"/>
  <c r="K12" i="2"/>
  <c r="M6" i="12"/>
  <c r="J6" i="13" s="1"/>
  <c r="N6" i="13" s="1"/>
  <c r="F8" i="14" s="1"/>
  <c r="M8" i="12"/>
  <c r="J8" i="13" s="1"/>
  <c r="N8" i="13" s="1"/>
  <c r="F10" i="14" s="1"/>
  <c r="M10" i="12"/>
  <c r="J10" i="13" s="1"/>
  <c r="N10" i="13" s="1"/>
  <c r="F6" i="14" s="1"/>
  <c r="M12" i="12"/>
  <c r="J12" i="13" s="1"/>
  <c r="N12" i="13" s="1"/>
  <c r="F12" i="14" s="1"/>
  <c r="M4" i="12"/>
  <c r="J4" i="13" s="1"/>
  <c r="N4" i="13" s="1"/>
  <c r="F4" i="14" s="1"/>
  <c r="L6" i="12"/>
  <c r="I6" i="13" s="1"/>
  <c r="M6" i="13" s="1"/>
  <c r="E8" i="14" s="1"/>
  <c r="L8" i="12"/>
  <c r="I8" i="13" s="1"/>
  <c r="M8" i="13" s="1"/>
  <c r="E10" i="14" s="1"/>
  <c r="L10" i="12"/>
  <c r="I10" i="13" s="1"/>
  <c r="M10" i="13" s="1"/>
  <c r="E6" i="14" s="1"/>
  <c r="L12" i="12"/>
  <c r="I12" i="13" s="1"/>
  <c r="M12" i="13" s="1"/>
  <c r="E12" i="14" s="1"/>
  <c r="K6" i="12"/>
  <c r="H6" i="13" s="1"/>
  <c r="L6" i="13" s="1"/>
  <c r="D8" i="14" s="1"/>
  <c r="K8" i="12"/>
  <c r="H8" i="13" s="1"/>
  <c r="L8" i="13" s="1"/>
  <c r="D10" i="14" s="1"/>
  <c r="K10" i="12"/>
  <c r="H10" i="13" s="1"/>
  <c r="L10" i="13" s="1"/>
  <c r="D6" i="14" s="1"/>
  <c r="K12" i="12"/>
  <c r="H12" i="13" s="1"/>
  <c r="L12" i="13" s="1"/>
  <c r="D12" i="14" s="1"/>
  <c r="L4" i="12"/>
  <c r="I4" i="13" s="1"/>
  <c r="M4" i="13" s="1"/>
  <c r="E4" i="14" s="1"/>
  <c r="K4" i="12"/>
  <c r="H4" i="13" s="1"/>
  <c r="L4" i="13" s="1"/>
  <c r="D4" i="14" s="1"/>
  <c r="P12" i="2" l="1"/>
  <c r="H51" i="13"/>
  <c r="P12" i="12"/>
  <c r="P4" i="12"/>
  <c r="P8" i="12"/>
  <c r="P10" i="12"/>
  <c r="P6" i="12"/>
  <c r="P19" i="7"/>
  <c r="M4" i="7"/>
  <c r="J234" i="13" s="1"/>
  <c r="J236" i="13"/>
  <c r="J238" i="13"/>
  <c r="J240" i="13"/>
  <c r="J242" i="13"/>
  <c r="N242" i="13" s="1"/>
  <c r="F105" i="14" s="1"/>
  <c r="N12" i="12" l="1"/>
  <c r="G12" i="13" s="1"/>
  <c r="P25" i="7"/>
  <c r="N8" i="12"/>
  <c r="G8" i="13" s="1"/>
  <c r="N6" i="12"/>
  <c r="G6" i="13" s="1"/>
  <c r="N4" i="12"/>
  <c r="G4" i="13" s="1"/>
  <c r="N10" i="12"/>
  <c r="G10" i="13" s="1"/>
  <c r="P21" i="7"/>
  <c r="P12" i="7"/>
  <c r="Q10" i="8"/>
  <c r="P23" i="7"/>
  <c r="P4" i="7"/>
  <c r="Q12" i="8"/>
  <c r="Q6" i="8"/>
  <c r="Q8" i="8"/>
  <c r="P10" i="7"/>
  <c r="Q14" i="8"/>
  <c r="Q4" i="8"/>
  <c r="P8" i="7"/>
  <c r="P6" i="7"/>
  <c r="O4" i="8" l="1"/>
  <c r="G272" i="13" s="1"/>
  <c r="N6" i="7"/>
  <c r="G236" i="13" s="1"/>
  <c r="N10" i="7"/>
  <c r="G240" i="13" s="1"/>
  <c r="N12" i="7"/>
  <c r="G242" i="13" s="1"/>
  <c r="Q13" i="5"/>
  <c r="Q9" i="5"/>
  <c r="Q5" i="5"/>
  <c r="O6" i="8"/>
  <c r="G274" i="13" s="1"/>
  <c r="O12" i="8"/>
  <c r="G280" i="13" s="1"/>
  <c r="Q11" i="5"/>
  <c r="Q7" i="5"/>
  <c r="Q3" i="5"/>
  <c r="O3" i="5" s="1"/>
  <c r="N4" i="7"/>
  <c r="G234" i="13" s="1"/>
  <c r="O14" i="8"/>
  <c r="G282" i="13" s="1"/>
  <c r="O8" i="8"/>
  <c r="G276" i="13" s="1"/>
  <c r="O10" i="8"/>
  <c r="G278" i="13" s="1"/>
  <c r="N8" i="7"/>
  <c r="G238" i="13" s="1"/>
  <c r="Q14" i="6"/>
  <c r="M10" i="4"/>
  <c r="J126" i="13" s="1"/>
  <c r="L10" i="4"/>
  <c r="I126" i="13" s="1"/>
  <c r="K10" i="4"/>
  <c r="M8" i="4"/>
  <c r="J124" i="13" s="1"/>
  <c r="L8" i="4"/>
  <c r="I124" i="13" s="1"/>
  <c r="K8" i="4"/>
  <c r="M6" i="4"/>
  <c r="J122" i="13" s="1"/>
  <c r="L6" i="4"/>
  <c r="I122" i="13" s="1"/>
  <c r="K6" i="4"/>
  <c r="H122" i="13" s="1"/>
  <c r="M4" i="4"/>
  <c r="J120" i="13" s="1"/>
  <c r="L4" i="4"/>
  <c r="I120" i="13" s="1"/>
  <c r="K4" i="4"/>
  <c r="H120" i="13" s="1"/>
  <c r="O11" i="5" l="1"/>
  <c r="O9" i="5"/>
  <c r="O7" i="5"/>
  <c r="O5" i="5"/>
  <c r="O13" i="5"/>
  <c r="P8" i="4"/>
  <c r="H124" i="13"/>
  <c r="P10" i="4"/>
  <c r="H126" i="13"/>
  <c r="G158" i="13"/>
  <c r="P6" i="4"/>
  <c r="P4" i="4"/>
  <c r="G166" i="13"/>
  <c r="G164" i="13"/>
  <c r="G162" i="13"/>
  <c r="G160" i="13"/>
  <c r="G168" i="13"/>
  <c r="N6" i="4" l="1"/>
  <c r="G122" i="13" s="1"/>
  <c r="N12" i="4"/>
  <c r="G128" i="13" s="1"/>
  <c r="N8" i="4"/>
  <c r="G124" i="13" s="1"/>
  <c r="N10" i="4"/>
  <c r="G126" i="13" s="1"/>
  <c r="N4" i="4"/>
  <c r="G120" i="13" s="1"/>
  <c r="Q6" i="6"/>
  <c r="Q8" i="6"/>
  <c r="Q10" i="6"/>
  <c r="Q12" i="6"/>
  <c r="P273" i="13" l="1"/>
  <c r="P275" i="13"/>
  <c r="P277" i="13"/>
  <c r="P279" i="13"/>
  <c r="P280" i="13"/>
  <c r="P281" i="13"/>
  <c r="P282" i="13"/>
  <c r="P283" i="13"/>
  <c r="P284" i="13"/>
  <c r="P242" i="13"/>
  <c r="P244" i="13"/>
  <c r="P246" i="13"/>
  <c r="P197" i="13"/>
  <c r="P199" i="13"/>
  <c r="P201" i="13"/>
  <c r="P203" i="13"/>
  <c r="P205" i="13"/>
  <c r="P206" i="13"/>
  <c r="P207" i="13"/>
  <c r="P208" i="13"/>
  <c r="P166" i="13"/>
  <c r="P168" i="13"/>
  <c r="P170" i="13"/>
  <c r="P121" i="13"/>
  <c r="P123" i="13"/>
  <c r="P125" i="13"/>
  <c r="P127" i="13"/>
  <c r="P128" i="13"/>
  <c r="P129" i="13"/>
  <c r="P130" i="13"/>
  <c r="P131" i="13"/>
  <c r="P132" i="13"/>
  <c r="P82" i="13"/>
  <c r="P84" i="13"/>
  <c r="P86" i="13"/>
  <c r="P88" i="13"/>
  <c r="P90" i="13"/>
  <c r="P91" i="13"/>
  <c r="P92" i="13"/>
  <c r="P93" i="13"/>
  <c r="P44" i="13"/>
  <c r="P46" i="13"/>
  <c r="P48" i="13"/>
  <c r="P50" i="13"/>
  <c r="P52" i="13"/>
  <c r="P53" i="13"/>
  <c r="P54" i="13"/>
  <c r="P55" i="13"/>
  <c r="P14" i="13"/>
  <c r="P16" i="13"/>
  <c r="K22" i="5" l="1"/>
  <c r="H179" i="13" s="1"/>
  <c r="L22" i="5"/>
  <c r="I179" i="13" s="1"/>
  <c r="M22" i="5"/>
  <c r="J179" i="13" s="1"/>
  <c r="K24" i="5"/>
  <c r="H181" i="13" s="1"/>
  <c r="L24" i="5"/>
  <c r="I181" i="13" s="1"/>
  <c r="M24" i="5"/>
  <c r="J181" i="13" s="1"/>
  <c r="K26" i="5"/>
  <c r="H183" i="13" s="1"/>
  <c r="L26" i="5"/>
  <c r="I183" i="13" s="1"/>
  <c r="M26" i="5"/>
  <c r="J183" i="13" s="1"/>
  <c r="K28" i="5"/>
  <c r="H185" i="13" s="1"/>
  <c r="L28" i="5"/>
  <c r="I185" i="13" s="1"/>
  <c r="M28" i="5"/>
  <c r="J185" i="13" s="1"/>
  <c r="M20" i="5"/>
  <c r="J177" i="13" s="1"/>
  <c r="L20" i="5"/>
  <c r="I177" i="13" s="1"/>
  <c r="K20" i="5"/>
  <c r="H177" i="13" s="1"/>
  <c r="Q26" i="5" l="1"/>
  <c r="Q22" i="5"/>
  <c r="Q28" i="5"/>
  <c r="Q24" i="5"/>
  <c r="Q20" i="5"/>
  <c r="N22" i="5" l="1"/>
  <c r="G179" i="13" s="1"/>
  <c r="N26" i="5"/>
  <c r="G183" i="13" s="1"/>
  <c r="N24" i="5"/>
  <c r="G181" i="13" s="1"/>
  <c r="N28" i="5"/>
  <c r="G185" i="13" s="1"/>
  <c r="N20" i="5"/>
  <c r="G177" i="13" s="1"/>
  <c r="P265" i="13"/>
  <c r="P263" i="13"/>
  <c r="P225" i="13"/>
  <c r="P189" i="13"/>
  <c r="P187" i="13"/>
  <c r="N185" i="13"/>
  <c r="L74" i="14" s="1"/>
  <c r="M185" i="13"/>
  <c r="K74" i="14" s="1"/>
  <c r="L185" i="13"/>
  <c r="J74" i="14" s="1"/>
  <c r="P185" i="13" l="1"/>
  <c r="P301" i="13"/>
  <c r="P303" i="13"/>
  <c r="P227" i="13"/>
  <c r="P112" i="13"/>
  <c r="P72" i="13"/>
  <c r="P74" i="13"/>
  <c r="P35" i="13"/>
  <c r="M27" i="12" l="1"/>
  <c r="J31" i="13" s="1"/>
  <c r="N31" i="13" s="1"/>
  <c r="L12" i="14" s="1"/>
  <c r="L27" i="12"/>
  <c r="I31" i="13" s="1"/>
  <c r="M31" i="13" s="1"/>
  <c r="K12" i="14" s="1"/>
  <c r="K27" i="12"/>
  <c r="H31" i="13" s="1"/>
  <c r="M25" i="12"/>
  <c r="J29" i="13" s="1"/>
  <c r="N29" i="13" s="1"/>
  <c r="L8" i="14" s="1"/>
  <c r="L25" i="12"/>
  <c r="I29" i="13" s="1"/>
  <c r="M29" i="13" s="1"/>
  <c r="K8" i="14" s="1"/>
  <c r="K25" i="12"/>
  <c r="H29" i="13" s="1"/>
  <c r="M23" i="12"/>
  <c r="J27" i="13" s="1"/>
  <c r="N27" i="13" s="1"/>
  <c r="L6" i="14" s="1"/>
  <c r="L23" i="12"/>
  <c r="I27" i="13" s="1"/>
  <c r="M27" i="13" s="1"/>
  <c r="K6" i="14" s="1"/>
  <c r="K23" i="12"/>
  <c r="H27" i="13" s="1"/>
  <c r="M21" i="12"/>
  <c r="J25" i="13" s="1"/>
  <c r="N25" i="13" s="1"/>
  <c r="L10" i="14" s="1"/>
  <c r="L21" i="12"/>
  <c r="I25" i="13" s="1"/>
  <c r="M25" i="13" s="1"/>
  <c r="K10" i="14" s="1"/>
  <c r="K21" i="12"/>
  <c r="M19" i="12"/>
  <c r="J23" i="13" s="1"/>
  <c r="N23" i="13" s="1"/>
  <c r="L4" i="14" s="1"/>
  <c r="L19" i="12"/>
  <c r="I23" i="13" s="1"/>
  <c r="M23" i="13" s="1"/>
  <c r="K4" i="14" s="1"/>
  <c r="K19" i="12"/>
  <c r="H25" i="13" l="1"/>
  <c r="L25" i="13" s="1"/>
  <c r="H23" i="13"/>
  <c r="L23" i="13" s="1"/>
  <c r="L31" i="13"/>
  <c r="J12" i="14" s="1"/>
  <c r="P27" i="12"/>
  <c r="L29" i="13"/>
  <c r="J8" i="14" s="1"/>
  <c r="P25" i="12"/>
  <c r="L27" i="13"/>
  <c r="J6" i="14" s="1"/>
  <c r="P23" i="12"/>
  <c r="P21" i="12"/>
  <c r="P19" i="12"/>
  <c r="M29" i="8"/>
  <c r="J299" i="13" s="1"/>
  <c r="N299" i="13" s="1"/>
  <c r="L117" i="14" s="1"/>
  <c r="L29" i="8"/>
  <c r="I299" i="13" s="1"/>
  <c r="M299" i="13" s="1"/>
  <c r="K117" i="14" s="1"/>
  <c r="K29" i="8"/>
  <c r="H299" i="13" s="1"/>
  <c r="L299" i="13" s="1"/>
  <c r="J117" i="14" s="1"/>
  <c r="M27" i="8"/>
  <c r="J297" i="13" s="1"/>
  <c r="N297" i="13" s="1"/>
  <c r="L121" i="14" s="1"/>
  <c r="L27" i="8"/>
  <c r="I297" i="13" s="1"/>
  <c r="M297" i="13" s="1"/>
  <c r="K121" i="14" s="1"/>
  <c r="K27" i="8"/>
  <c r="H297" i="13" s="1"/>
  <c r="L297" i="13" s="1"/>
  <c r="J121" i="14" s="1"/>
  <c r="M25" i="8"/>
  <c r="J295" i="13" s="1"/>
  <c r="N295" i="13" s="1"/>
  <c r="L119" i="14" s="1"/>
  <c r="L25" i="8"/>
  <c r="I295" i="13" s="1"/>
  <c r="M295" i="13" s="1"/>
  <c r="K119" i="14" s="1"/>
  <c r="K25" i="8"/>
  <c r="H295" i="13" s="1"/>
  <c r="L295" i="13" s="1"/>
  <c r="J119" i="14" s="1"/>
  <c r="M23" i="8"/>
  <c r="J293" i="13" s="1"/>
  <c r="N293" i="13" s="1"/>
  <c r="L115" i="14" s="1"/>
  <c r="L23" i="8"/>
  <c r="I293" i="13" s="1"/>
  <c r="M293" i="13" s="1"/>
  <c r="K115" i="14" s="1"/>
  <c r="K23" i="8"/>
  <c r="H293" i="13" s="1"/>
  <c r="L293" i="13" s="1"/>
  <c r="J115" i="14" s="1"/>
  <c r="M21" i="8"/>
  <c r="J291" i="13" s="1"/>
  <c r="N291" i="13" s="1"/>
  <c r="L113" i="14" s="1"/>
  <c r="L21" i="8"/>
  <c r="I291" i="13" s="1"/>
  <c r="M291" i="13" s="1"/>
  <c r="K113" i="14" s="1"/>
  <c r="K21" i="8"/>
  <c r="H291" i="13" s="1"/>
  <c r="L291" i="13" s="1"/>
  <c r="J113" i="14" s="1"/>
  <c r="M259" i="13"/>
  <c r="K103" i="14" s="1"/>
  <c r="M257" i="13"/>
  <c r="K101" i="14" s="1"/>
  <c r="M255" i="13"/>
  <c r="K99" i="14" s="1"/>
  <c r="N253" i="13"/>
  <c r="L97" i="14" s="1"/>
  <c r="M253" i="13"/>
  <c r="K97" i="14" s="1"/>
  <c r="M29" i="6"/>
  <c r="J223" i="13" s="1"/>
  <c r="N223" i="13" s="1"/>
  <c r="L90" i="14" s="1"/>
  <c r="L29" i="6"/>
  <c r="I223" i="13" s="1"/>
  <c r="M223" i="13" s="1"/>
  <c r="K90" i="14" s="1"/>
  <c r="K29" i="6"/>
  <c r="H223" i="13" s="1"/>
  <c r="L223" i="13" s="1"/>
  <c r="J90" i="14" s="1"/>
  <c r="M27" i="6"/>
  <c r="J221" i="13" s="1"/>
  <c r="N221" i="13" s="1"/>
  <c r="L88" i="14" s="1"/>
  <c r="L27" i="6"/>
  <c r="I221" i="13" s="1"/>
  <c r="M221" i="13" s="1"/>
  <c r="K88" i="14" s="1"/>
  <c r="K27" i="6"/>
  <c r="H221" i="13" s="1"/>
  <c r="L221" i="13" s="1"/>
  <c r="J88" i="14" s="1"/>
  <c r="M25" i="6"/>
  <c r="J219" i="13" s="1"/>
  <c r="N219" i="13" s="1"/>
  <c r="L84" i="14" s="1"/>
  <c r="L25" i="6"/>
  <c r="I219" i="13" s="1"/>
  <c r="M219" i="13" s="1"/>
  <c r="K84" i="14" s="1"/>
  <c r="K25" i="6"/>
  <c r="H219" i="13" s="1"/>
  <c r="L219" i="13" s="1"/>
  <c r="J84" i="14" s="1"/>
  <c r="M23" i="6"/>
  <c r="J217" i="13" s="1"/>
  <c r="N217" i="13" s="1"/>
  <c r="L86" i="14" s="1"/>
  <c r="L23" i="6"/>
  <c r="I217" i="13" s="1"/>
  <c r="M217" i="13" s="1"/>
  <c r="K86" i="14" s="1"/>
  <c r="K23" i="6"/>
  <c r="H217" i="13" s="1"/>
  <c r="L217" i="13" s="1"/>
  <c r="J86" i="14" s="1"/>
  <c r="M21" i="6"/>
  <c r="J215" i="13" s="1"/>
  <c r="N215" i="13" s="1"/>
  <c r="L82" i="14" s="1"/>
  <c r="L21" i="6"/>
  <c r="I215" i="13" s="1"/>
  <c r="M215" i="13" s="1"/>
  <c r="K82" i="14" s="1"/>
  <c r="K21" i="6"/>
  <c r="H215" i="13" s="1"/>
  <c r="R26" i="5"/>
  <c r="R28" i="5"/>
  <c r="M27" i="4"/>
  <c r="L27" i="4"/>
  <c r="K27" i="4"/>
  <c r="H147" i="13" s="1"/>
  <c r="M25" i="4"/>
  <c r="L25" i="4"/>
  <c r="K25" i="4"/>
  <c r="H145" i="13" s="1"/>
  <c r="M23" i="4"/>
  <c r="L23" i="4"/>
  <c r="K23" i="4"/>
  <c r="H143" i="13" s="1"/>
  <c r="M21" i="4"/>
  <c r="L21" i="4"/>
  <c r="K21" i="4"/>
  <c r="H141" i="13" s="1"/>
  <c r="M19" i="4"/>
  <c r="L19" i="4"/>
  <c r="K19" i="4"/>
  <c r="M27" i="3"/>
  <c r="J108" i="13" s="1"/>
  <c r="L27" i="3"/>
  <c r="K27" i="3"/>
  <c r="H108" i="13" s="1"/>
  <c r="L108" i="13" s="1"/>
  <c r="J39" i="14" s="1"/>
  <c r="M25" i="3"/>
  <c r="J106" i="13" s="1"/>
  <c r="L25" i="3"/>
  <c r="K25" i="3"/>
  <c r="H106" i="13" s="1"/>
  <c r="L106" i="13" s="1"/>
  <c r="J37" i="14" s="1"/>
  <c r="M23" i="3"/>
  <c r="J104" i="13" s="1"/>
  <c r="L23" i="3"/>
  <c r="K23" i="3"/>
  <c r="H104" i="13" s="1"/>
  <c r="L104" i="13" s="1"/>
  <c r="J43" i="14" s="1"/>
  <c r="M21" i="3"/>
  <c r="J102" i="13" s="1"/>
  <c r="L21" i="3"/>
  <c r="K21" i="3"/>
  <c r="H102" i="13" s="1"/>
  <c r="L102" i="13" s="1"/>
  <c r="J41" i="14" s="1"/>
  <c r="M19" i="3"/>
  <c r="J100" i="13" s="1"/>
  <c r="L19" i="3"/>
  <c r="K19" i="3"/>
  <c r="H100" i="13" s="1"/>
  <c r="L100" i="13" s="1"/>
  <c r="J35" i="14" s="1"/>
  <c r="M25" i="2"/>
  <c r="J68" i="13" s="1"/>
  <c r="L25" i="2"/>
  <c r="I68" i="13" s="1"/>
  <c r="K25" i="2"/>
  <c r="H68" i="13" s="1"/>
  <c r="M23" i="2"/>
  <c r="L23" i="2"/>
  <c r="K23" i="2"/>
  <c r="H66" i="13" s="1"/>
  <c r="M21" i="2"/>
  <c r="L21" i="2"/>
  <c r="K21" i="2"/>
  <c r="H64" i="13" s="1"/>
  <c r="M19" i="2"/>
  <c r="L19" i="2"/>
  <c r="K19" i="2"/>
  <c r="H62" i="13" s="1"/>
  <c r="J10" i="14" l="1"/>
  <c r="P25" i="13"/>
  <c r="J4" i="14"/>
  <c r="P23" i="13"/>
  <c r="I62" i="13"/>
  <c r="M62" i="13" s="1"/>
  <c r="K20" i="14" s="1"/>
  <c r="J64" i="13"/>
  <c r="M68" i="13"/>
  <c r="K26" i="14" s="1"/>
  <c r="I66" i="13"/>
  <c r="N100" i="13"/>
  <c r="L35" i="14" s="1"/>
  <c r="I100" i="13"/>
  <c r="M100" i="13" s="1"/>
  <c r="K35" i="14" s="1"/>
  <c r="N104" i="13"/>
  <c r="L43" i="14" s="1"/>
  <c r="I104" i="13"/>
  <c r="M104" i="13" s="1"/>
  <c r="K43" i="14" s="1"/>
  <c r="N108" i="13"/>
  <c r="L39" i="14" s="1"/>
  <c r="I108" i="13"/>
  <c r="M108" i="13" s="1"/>
  <c r="K39" i="14" s="1"/>
  <c r="I141" i="13"/>
  <c r="M141" i="13" s="1"/>
  <c r="K55" i="14" s="1"/>
  <c r="I145" i="13"/>
  <c r="M145" i="13" s="1"/>
  <c r="K53" i="14" s="1"/>
  <c r="J147" i="13"/>
  <c r="N147" i="13" s="1"/>
  <c r="L59" i="14" s="1"/>
  <c r="P217" i="13"/>
  <c r="P221" i="13"/>
  <c r="N64" i="13"/>
  <c r="L22" i="14" s="1"/>
  <c r="J62" i="13"/>
  <c r="N62" i="13" s="1"/>
  <c r="L20" i="14" s="1"/>
  <c r="M66" i="13"/>
  <c r="K24" i="14" s="1"/>
  <c r="I64" i="13"/>
  <c r="M64" i="13" s="1"/>
  <c r="K22" i="14" s="1"/>
  <c r="N68" i="13"/>
  <c r="L26" i="14" s="1"/>
  <c r="J66" i="13"/>
  <c r="N66" i="13" s="1"/>
  <c r="L24" i="14" s="1"/>
  <c r="J141" i="13"/>
  <c r="N141" i="13" s="1"/>
  <c r="L55" i="14" s="1"/>
  <c r="J145" i="13"/>
  <c r="N145" i="13" s="1"/>
  <c r="L53" i="14" s="1"/>
  <c r="I147" i="13"/>
  <c r="M147" i="13" s="1"/>
  <c r="K59" i="14" s="1"/>
  <c r="P223" i="13"/>
  <c r="P219" i="13"/>
  <c r="J143" i="13"/>
  <c r="N143" i="13" s="1"/>
  <c r="L51" i="14" s="1"/>
  <c r="I143" i="13"/>
  <c r="M143" i="13" s="1"/>
  <c r="K51" i="14" s="1"/>
  <c r="J139" i="13"/>
  <c r="N139" i="13" s="1"/>
  <c r="L57" i="14" s="1"/>
  <c r="I139" i="13"/>
  <c r="M139" i="13" s="1"/>
  <c r="K57" i="14" s="1"/>
  <c r="N102" i="13"/>
  <c r="L41" i="14" s="1"/>
  <c r="I102" i="13"/>
  <c r="M102" i="13" s="1"/>
  <c r="K41" i="14" s="1"/>
  <c r="N106" i="13"/>
  <c r="L37" i="14" s="1"/>
  <c r="I106" i="13"/>
  <c r="M106" i="13" s="1"/>
  <c r="K37" i="14" s="1"/>
  <c r="P25" i="6"/>
  <c r="P27" i="6"/>
  <c r="P6" i="13"/>
  <c r="P29" i="6"/>
  <c r="L145" i="13"/>
  <c r="J53" i="14" s="1"/>
  <c r="O25" i="4"/>
  <c r="L143" i="13"/>
  <c r="J51" i="14" s="1"/>
  <c r="O23" i="4"/>
  <c r="O21" i="4"/>
  <c r="L141" i="13"/>
  <c r="J55" i="14" s="1"/>
  <c r="H139" i="13"/>
  <c r="L139" i="13" s="1"/>
  <c r="J57" i="14" s="1"/>
  <c r="O19" i="4"/>
  <c r="O27" i="4"/>
  <c r="L147" i="13"/>
  <c r="J59" i="14" s="1"/>
  <c r="P4" i="13"/>
  <c r="P27" i="13"/>
  <c r="P104" i="13"/>
  <c r="P31" i="13"/>
  <c r="P8" i="13"/>
  <c r="P110" i="13"/>
  <c r="P100" i="13"/>
  <c r="P29" i="13"/>
  <c r="P33" i="13"/>
  <c r="P12" i="13"/>
  <c r="P108" i="13"/>
  <c r="P21" i="8"/>
  <c r="P291" i="13"/>
  <c r="M274" i="13"/>
  <c r="E115" i="14" s="1"/>
  <c r="N276" i="13"/>
  <c r="F117" i="14" s="1"/>
  <c r="N274" i="13"/>
  <c r="F115" i="14" s="1"/>
  <c r="P27" i="8"/>
  <c r="P25" i="8"/>
  <c r="P295" i="13"/>
  <c r="M278" i="13"/>
  <c r="E119" i="14" s="1"/>
  <c r="P23" i="8"/>
  <c r="P293" i="13"/>
  <c r="M276" i="13"/>
  <c r="E117" i="14" s="1"/>
  <c r="N278" i="13"/>
  <c r="F119" i="14" s="1"/>
  <c r="P29" i="8"/>
  <c r="P299" i="13"/>
  <c r="L253" i="13"/>
  <c r="J97" i="14" s="1"/>
  <c r="L259" i="13"/>
  <c r="J103" i="14" s="1"/>
  <c r="L257" i="13"/>
  <c r="J101" i="14" s="1"/>
  <c r="L255" i="13"/>
  <c r="J99" i="14" s="1"/>
  <c r="P23" i="6"/>
  <c r="P21" i="6"/>
  <c r="L215" i="13"/>
  <c r="J82" i="14" s="1"/>
  <c r="P25" i="3"/>
  <c r="P23" i="3"/>
  <c r="P21" i="3"/>
  <c r="P19" i="3"/>
  <c r="P27" i="3"/>
  <c r="P23" i="2"/>
  <c r="L68" i="13"/>
  <c r="J26" i="14" s="1"/>
  <c r="P21" i="2"/>
  <c r="L66" i="13"/>
  <c r="J24" i="14" s="1"/>
  <c r="P19" i="2"/>
  <c r="L64" i="13"/>
  <c r="J22" i="14" s="1"/>
  <c r="L62" i="13"/>
  <c r="J20" i="14" s="1"/>
  <c r="P25" i="2"/>
  <c r="P10" i="13"/>
  <c r="N21" i="12"/>
  <c r="G25" i="13" s="1"/>
  <c r="N27" i="12"/>
  <c r="G31" i="13" s="1"/>
  <c r="N25" i="12"/>
  <c r="G29" i="13" s="1"/>
  <c r="N19" i="12"/>
  <c r="G23" i="13" s="1"/>
  <c r="N23" i="12"/>
  <c r="G27" i="13" s="1"/>
  <c r="P19" i="4"/>
  <c r="N124" i="13"/>
  <c r="F55" i="14" s="1"/>
  <c r="M124" i="13"/>
  <c r="E55" i="14" s="1"/>
  <c r="L124" i="13"/>
  <c r="D55" i="14" s="1"/>
  <c r="P102" i="13" l="1"/>
  <c r="P106" i="13"/>
  <c r="N25" i="3"/>
  <c r="G106" i="13" s="1"/>
  <c r="N27" i="3"/>
  <c r="G108" i="13" s="1"/>
  <c r="N21" i="3"/>
  <c r="N19" i="3"/>
  <c r="G100" i="13" s="1"/>
  <c r="N23" i="3"/>
  <c r="G104" i="13" s="1"/>
  <c r="H4" i="14"/>
  <c r="K10" i="13"/>
  <c r="B6" i="14" s="1"/>
  <c r="K12" i="13"/>
  <c r="B12" i="14" s="1"/>
  <c r="K4" i="13"/>
  <c r="B4" i="14" s="1"/>
  <c r="K6" i="13"/>
  <c r="B8" i="14" s="1"/>
  <c r="K8" i="13"/>
  <c r="B10" i="14" s="1"/>
  <c r="H8" i="14"/>
  <c r="H12" i="14"/>
  <c r="H6" i="14"/>
  <c r="H10" i="14"/>
  <c r="N29" i="8"/>
  <c r="G299" i="13" s="1"/>
  <c r="N21" i="6"/>
  <c r="G215" i="13" s="1"/>
  <c r="N27" i="6"/>
  <c r="G221" i="13" s="1"/>
  <c r="N27" i="4"/>
  <c r="G147" i="13" s="1"/>
  <c r="N19" i="4"/>
  <c r="G139" i="13" s="1"/>
  <c r="P139" i="13"/>
  <c r="P145" i="13"/>
  <c r="P143" i="13"/>
  <c r="P147" i="13"/>
  <c r="N23" i="8"/>
  <c r="G293" i="13" s="1"/>
  <c r="N27" i="8"/>
  <c r="G297" i="13" s="1"/>
  <c r="N21" i="8"/>
  <c r="G291" i="13" s="1"/>
  <c r="N25" i="8"/>
  <c r="G295" i="13" s="1"/>
  <c r="N25" i="6"/>
  <c r="G219" i="13" s="1"/>
  <c r="N23" i="6"/>
  <c r="G217" i="13" s="1"/>
  <c r="N21" i="4"/>
  <c r="G141" i="13" s="1"/>
  <c r="N25" i="4"/>
  <c r="G145" i="13" s="1"/>
  <c r="P141" i="13"/>
  <c r="N23" i="4"/>
  <c r="G143" i="13" s="1"/>
  <c r="P253" i="13"/>
  <c r="P62" i="13"/>
  <c r="P66" i="13"/>
  <c r="P215" i="13"/>
  <c r="P70" i="13"/>
  <c r="P64" i="13"/>
  <c r="P68" i="13"/>
  <c r="P124" i="13"/>
  <c r="P297" i="13"/>
  <c r="N29" i="6"/>
  <c r="G223" i="13" s="1"/>
  <c r="G102" i="13"/>
  <c r="N21" i="2"/>
  <c r="G64" i="13" s="1"/>
  <c r="N25" i="2"/>
  <c r="G68" i="13" s="1"/>
  <c r="N19" i="2"/>
  <c r="G62" i="13" s="1"/>
  <c r="N23" i="2"/>
  <c r="G66" i="13" s="1"/>
  <c r="N272" i="13"/>
  <c r="F113" i="14" s="1"/>
  <c r="M272" i="13"/>
  <c r="E113" i="14" s="1"/>
  <c r="N238" i="13"/>
  <c r="F103" i="14" s="1"/>
  <c r="M238" i="13"/>
  <c r="E103" i="14" s="1"/>
  <c r="L238" i="13"/>
  <c r="D103" i="14" s="1"/>
  <c r="N240" i="13"/>
  <c r="F101" i="14" s="1"/>
  <c r="M240" i="13"/>
  <c r="E101" i="14" s="1"/>
  <c r="L240" i="13"/>
  <c r="D101" i="14" s="1"/>
  <c r="N236" i="13"/>
  <c r="F99" i="14" s="1"/>
  <c r="M236" i="13"/>
  <c r="E99" i="14" s="1"/>
  <c r="L236" i="13"/>
  <c r="D99" i="14" s="1"/>
  <c r="N234" i="13"/>
  <c r="F97" i="14" s="1"/>
  <c r="M234" i="13"/>
  <c r="E97" i="14" s="1"/>
  <c r="L234" i="13"/>
  <c r="D97" i="14" s="1"/>
  <c r="N204" i="13"/>
  <c r="F88" i="14" s="1"/>
  <c r="M204" i="13"/>
  <c r="E88" i="14" s="1"/>
  <c r="N200" i="13"/>
  <c r="F90" i="14" s="1"/>
  <c r="M200" i="13"/>
  <c r="E90" i="14" s="1"/>
  <c r="N198" i="13"/>
  <c r="F84" i="14" s="1"/>
  <c r="M198" i="13"/>
  <c r="E84" i="14" s="1"/>
  <c r="N196" i="13"/>
  <c r="F82" i="14" s="1"/>
  <c r="M196" i="13"/>
  <c r="E82" i="14" s="1"/>
  <c r="L196" i="13"/>
  <c r="D82" i="14" s="1"/>
  <c r="N202" i="13"/>
  <c r="F86" i="14" s="1"/>
  <c r="M202" i="13"/>
  <c r="E86" i="14" s="1"/>
  <c r="N120" i="13"/>
  <c r="F51" i="14" s="1"/>
  <c r="M120" i="13"/>
  <c r="E51" i="14" s="1"/>
  <c r="L120" i="13"/>
  <c r="D51" i="14" s="1"/>
  <c r="N122" i="13"/>
  <c r="F53" i="14" s="1"/>
  <c r="M122" i="13"/>
  <c r="E53" i="14" s="1"/>
  <c r="L122" i="13"/>
  <c r="D53" i="14" s="1"/>
  <c r="N126" i="13"/>
  <c r="F57" i="14" s="1"/>
  <c r="M126" i="13"/>
  <c r="E57" i="14" s="1"/>
  <c r="L126" i="13"/>
  <c r="D57" i="14" s="1"/>
  <c r="M10" i="3"/>
  <c r="J87" i="13" s="1"/>
  <c r="N87" i="13" s="1"/>
  <c r="F41" i="14" s="1"/>
  <c r="L10" i="3"/>
  <c r="I87" i="13" s="1"/>
  <c r="M87" i="13" s="1"/>
  <c r="E41" i="14" s="1"/>
  <c r="K10" i="3"/>
  <c r="P10" i="3" s="1"/>
  <c r="M12" i="3"/>
  <c r="J89" i="13" s="1"/>
  <c r="N89" i="13" s="1"/>
  <c r="F43" i="14" s="1"/>
  <c r="L12" i="3"/>
  <c r="I89" i="13" s="1"/>
  <c r="M89" i="13" s="1"/>
  <c r="E43" i="14" s="1"/>
  <c r="K12" i="3"/>
  <c r="M8" i="3"/>
  <c r="J85" i="13" s="1"/>
  <c r="N85" i="13" s="1"/>
  <c r="F37" i="14" s="1"/>
  <c r="L8" i="3"/>
  <c r="I85" i="13" s="1"/>
  <c r="M85" i="13" s="1"/>
  <c r="E37" i="14" s="1"/>
  <c r="K8" i="3"/>
  <c r="M4" i="3"/>
  <c r="J81" i="13" s="1"/>
  <c r="N81" i="13" s="1"/>
  <c r="F35" i="14" s="1"/>
  <c r="L4" i="3"/>
  <c r="I81" i="13" s="1"/>
  <c r="M81" i="13" s="1"/>
  <c r="E35" i="14" s="1"/>
  <c r="K4" i="3"/>
  <c r="M6" i="3"/>
  <c r="J83" i="13" s="1"/>
  <c r="N83" i="13" s="1"/>
  <c r="F39" i="14" s="1"/>
  <c r="L6" i="3"/>
  <c r="I83" i="13" s="1"/>
  <c r="M83" i="13" s="1"/>
  <c r="E39" i="14" s="1"/>
  <c r="K6" i="3"/>
  <c r="M10" i="2"/>
  <c r="L10" i="2"/>
  <c r="K10" i="2"/>
  <c r="H49" i="13" s="1"/>
  <c r="M4" i="2"/>
  <c r="L4" i="2"/>
  <c r="K4" i="2"/>
  <c r="H43" i="13" s="1"/>
  <c r="N51" i="13"/>
  <c r="F28" i="14" s="1"/>
  <c r="M51" i="13"/>
  <c r="E28" i="14" s="1"/>
  <c r="M6" i="2"/>
  <c r="L6" i="2"/>
  <c r="K6" i="2"/>
  <c r="H45" i="13" s="1"/>
  <c r="M8" i="2"/>
  <c r="L8" i="2"/>
  <c r="K8" i="2"/>
  <c r="H47" i="13" s="1"/>
  <c r="P6" i="3" l="1"/>
  <c r="J47" i="13"/>
  <c r="N47" i="13" s="1"/>
  <c r="F24" i="14" s="1"/>
  <c r="I47" i="13"/>
  <c r="M47" i="13" s="1"/>
  <c r="E24" i="14" s="1"/>
  <c r="I43" i="13"/>
  <c r="M43" i="13" s="1"/>
  <c r="E22" i="14" s="1"/>
  <c r="J43" i="13"/>
  <c r="N43" i="13" s="1"/>
  <c r="F22" i="14" s="1"/>
  <c r="I49" i="13"/>
  <c r="M49" i="13" s="1"/>
  <c r="E26" i="14" s="1"/>
  <c r="J49" i="13"/>
  <c r="N49" i="13" s="1"/>
  <c r="F26" i="14" s="1"/>
  <c r="I45" i="13"/>
  <c r="M45" i="13" s="1"/>
  <c r="E20" i="14" s="1"/>
  <c r="J45" i="13"/>
  <c r="N45" i="13" s="1"/>
  <c r="F20" i="14" s="1"/>
  <c r="L272" i="13"/>
  <c r="D113" i="14" s="1"/>
  <c r="L158" i="13"/>
  <c r="D66" i="14" s="1"/>
  <c r="P12" i="3"/>
  <c r="H81" i="13"/>
  <c r="L81" i="13" s="1"/>
  <c r="D35" i="14" s="1"/>
  <c r="P4" i="3"/>
  <c r="P8" i="3"/>
  <c r="L51" i="13"/>
  <c r="D28" i="14" s="1"/>
  <c r="L45" i="13"/>
  <c r="D20" i="14" s="1"/>
  <c r="P6" i="2"/>
  <c r="L47" i="13"/>
  <c r="P8" i="2"/>
  <c r="L49" i="13"/>
  <c r="D26" i="14" s="1"/>
  <c r="P10" i="2"/>
  <c r="L43" i="13"/>
  <c r="D22" i="14" s="1"/>
  <c r="P4" i="2"/>
  <c r="P122" i="13"/>
  <c r="P126" i="13"/>
  <c r="P238" i="13"/>
  <c r="P240" i="13"/>
  <c r="P196" i="13"/>
  <c r="L278" i="13"/>
  <c r="D119" i="14" s="1"/>
  <c r="L276" i="13"/>
  <c r="D117" i="14" s="1"/>
  <c r="L274" i="13"/>
  <c r="D115" i="14" s="1"/>
  <c r="P236" i="13"/>
  <c r="P234" i="13"/>
  <c r="L202" i="13"/>
  <c r="L204" i="13"/>
  <c r="L200" i="13"/>
  <c r="L198" i="13"/>
  <c r="D84" i="14" s="1"/>
  <c r="P120" i="13"/>
  <c r="H89" i="13"/>
  <c r="L89" i="13" s="1"/>
  <c r="D43" i="14" s="1"/>
  <c r="H83" i="13"/>
  <c r="L83" i="13" s="1"/>
  <c r="D39" i="14" s="1"/>
  <c r="H87" i="13"/>
  <c r="L87" i="13" s="1"/>
  <c r="D41" i="14" s="1"/>
  <c r="H85" i="13"/>
  <c r="L85" i="13" s="1"/>
  <c r="D37" i="14" s="1"/>
  <c r="L177" i="13"/>
  <c r="J66" i="14" s="1"/>
  <c r="N183" i="13"/>
  <c r="L72" i="14" s="1"/>
  <c r="N164" i="13"/>
  <c r="F68" i="14" s="1"/>
  <c r="L179" i="13"/>
  <c r="J68" i="14" s="1"/>
  <c r="L160" i="13"/>
  <c r="D72" i="14" s="1"/>
  <c r="M160" i="13"/>
  <c r="E72" i="14" s="1"/>
  <c r="M179" i="13"/>
  <c r="K68" i="14" s="1"/>
  <c r="N177" i="13"/>
  <c r="L66" i="14" s="1"/>
  <c r="N158" i="13"/>
  <c r="F66" i="14" s="1"/>
  <c r="L183" i="13"/>
  <c r="J72" i="14" s="1"/>
  <c r="L164" i="13"/>
  <c r="D68" i="14" s="1"/>
  <c r="M181" i="13"/>
  <c r="K70" i="14" s="1"/>
  <c r="M162" i="13"/>
  <c r="E70" i="14" s="1"/>
  <c r="M177" i="13"/>
  <c r="K66" i="14" s="1"/>
  <c r="M158" i="13"/>
  <c r="E66" i="14" s="1"/>
  <c r="N181" i="13"/>
  <c r="L70" i="14" s="1"/>
  <c r="N162" i="13"/>
  <c r="F70" i="14" s="1"/>
  <c r="N179" i="13"/>
  <c r="L68" i="14" s="1"/>
  <c r="N160" i="13"/>
  <c r="F72" i="14" s="1"/>
  <c r="L181" i="13"/>
  <c r="J70" i="14" s="1"/>
  <c r="L162" i="13"/>
  <c r="D70" i="14" s="1"/>
  <c r="M183" i="13"/>
  <c r="K72" i="14" s="1"/>
  <c r="M164" i="13"/>
  <c r="E68" i="14" s="1"/>
  <c r="K128" i="13" l="1"/>
  <c r="B59" i="14" s="1"/>
  <c r="N12" i="2"/>
  <c r="P47" i="13"/>
  <c r="D24" i="14"/>
  <c r="B99" i="14"/>
  <c r="K234" i="13"/>
  <c r="B97" i="14" s="1"/>
  <c r="K238" i="13"/>
  <c r="B103" i="14" s="1"/>
  <c r="K242" i="13"/>
  <c r="B105" i="14" s="1"/>
  <c r="K240" i="13"/>
  <c r="B101" i="14" s="1"/>
  <c r="N8" i="3"/>
  <c r="G85" i="13" s="1"/>
  <c r="P81" i="13"/>
  <c r="P49" i="13"/>
  <c r="P45" i="13"/>
  <c r="P272" i="13"/>
  <c r="P43" i="13"/>
  <c r="P51" i="13"/>
  <c r="P181" i="13"/>
  <c r="P87" i="13"/>
  <c r="P274" i="13"/>
  <c r="P164" i="13"/>
  <c r="P83" i="13"/>
  <c r="P183" i="13"/>
  <c r="P89" i="13"/>
  <c r="P198" i="13"/>
  <c r="P276" i="13"/>
  <c r="P204" i="13"/>
  <c r="D88" i="14"/>
  <c r="P202" i="13"/>
  <c r="D86" i="14"/>
  <c r="P162" i="13"/>
  <c r="P200" i="13"/>
  <c r="D90" i="14"/>
  <c r="P278" i="13"/>
  <c r="P85" i="13"/>
  <c r="K145" i="13"/>
  <c r="H53" i="14" s="1"/>
  <c r="K143" i="13"/>
  <c r="H51" i="14" s="1"/>
  <c r="K139" i="13"/>
  <c r="H57" i="14" s="1"/>
  <c r="K141" i="13"/>
  <c r="H55" i="14" s="1"/>
  <c r="K147" i="13"/>
  <c r="H59" i="14" s="1"/>
  <c r="P158" i="13"/>
  <c r="P160" i="13"/>
  <c r="K120" i="13"/>
  <c r="B51" i="14" s="1"/>
  <c r="K124" i="13"/>
  <c r="B55" i="14" s="1"/>
  <c r="K126" i="13"/>
  <c r="B57" i="14" s="1"/>
  <c r="K122" i="13"/>
  <c r="B53" i="14" s="1"/>
  <c r="N6" i="3"/>
  <c r="G83" i="13" s="1"/>
  <c r="N4" i="3"/>
  <c r="G81" i="13" s="1"/>
  <c r="N10" i="3"/>
  <c r="G87" i="13" s="1"/>
  <c r="N12" i="3"/>
  <c r="G89" i="13" s="1"/>
  <c r="N6" i="2"/>
  <c r="N10" i="2"/>
  <c r="N8" i="2"/>
  <c r="N4" i="2"/>
  <c r="P177" i="13"/>
  <c r="P179" i="13"/>
  <c r="K204" i="13" l="1"/>
  <c r="B88" i="14" s="1"/>
  <c r="K280" i="13"/>
  <c r="B123" i="14" s="1"/>
  <c r="K278" i="13"/>
  <c r="B119" i="14" s="1"/>
  <c r="K274" i="13"/>
  <c r="B115" i="14" s="1"/>
  <c r="K282" i="13"/>
  <c r="B121" i="14" s="1"/>
  <c r="K272" i="13"/>
  <c r="B113" i="14" s="1"/>
  <c r="K276" i="13"/>
  <c r="B117" i="14" s="1"/>
  <c r="K198" i="13"/>
  <c r="B84" i="14" s="1"/>
  <c r="K202" i="13"/>
  <c r="B86" i="14" s="1"/>
  <c r="K200" i="13"/>
  <c r="B90" i="14" s="1"/>
  <c r="K196" i="13"/>
  <c r="B82" i="14" s="1"/>
  <c r="K206" i="13"/>
  <c r="B92" i="14" s="1"/>
  <c r="K168" i="13"/>
  <c r="B74" i="14" s="1"/>
  <c r="K158" i="13"/>
  <c r="B66" i="14" s="1"/>
  <c r="K166" i="13"/>
  <c r="B76" i="14" s="1"/>
  <c r="K160" i="13"/>
  <c r="B72" i="14" s="1"/>
  <c r="K162" i="13"/>
  <c r="B70" i="14" s="1"/>
  <c r="K164" i="13"/>
  <c r="B68" i="14" s="1"/>
  <c r="K45" i="13"/>
  <c r="B20" i="14" s="1"/>
  <c r="K43" i="13"/>
  <c r="B22" i="14" s="1"/>
  <c r="K49" i="13"/>
  <c r="B26" i="14" s="1"/>
  <c r="K62" i="13"/>
  <c r="H20" i="14" s="1"/>
  <c r="K51" i="13"/>
  <c r="B28" i="14" s="1"/>
  <c r="K47" i="13"/>
  <c r="B24" i="14" s="1"/>
  <c r="K66" i="13"/>
  <c r="H24" i="14" s="1"/>
  <c r="Q4" i="6"/>
  <c r="K215" i="13"/>
  <c r="H82" i="14" s="1"/>
  <c r="K68" i="13"/>
  <c r="H26" i="14" s="1"/>
  <c r="K295" i="13"/>
  <c r="H119" i="14" s="1"/>
  <c r="K83" i="13"/>
  <c r="B39" i="14" s="1"/>
  <c r="K64" i="13"/>
  <c r="H22" i="14" s="1"/>
  <c r="K85" i="13"/>
  <c r="B37" i="14" s="1"/>
  <c r="K219" i="13"/>
  <c r="H84" i="14" s="1"/>
  <c r="K89" i="13"/>
  <c r="B43" i="14" s="1"/>
  <c r="K100" i="13"/>
  <c r="H35" i="14" s="1"/>
  <c r="K297" i="13"/>
  <c r="H121" i="14" s="1"/>
  <c r="K104" i="13"/>
  <c r="H43" i="14" s="1"/>
  <c r="K106" i="13"/>
  <c r="H37" i="14" s="1"/>
  <c r="K108" i="13"/>
  <c r="H39" i="14" s="1"/>
  <c r="K87" i="13"/>
  <c r="B41" i="14" s="1"/>
  <c r="K102" i="13"/>
  <c r="H41" i="14" s="1"/>
  <c r="K221" i="13"/>
  <c r="H88" i="14" s="1"/>
  <c r="K293" i="13"/>
  <c r="H115" i="14" s="1"/>
  <c r="K81" i="13"/>
  <c r="B35" i="14" s="1"/>
  <c r="K291" i="13"/>
  <c r="H113" i="14" s="1"/>
  <c r="K217" i="13"/>
  <c r="H86" i="14" s="1"/>
  <c r="K223" i="13"/>
  <c r="H90" i="14" s="1"/>
  <c r="K299" i="13"/>
  <c r="H117" i="14" s="1"/>
  <c r="K179" i="13"/>
  <c r="H68" i="14" s="1"/>
  <c r="K181" i="13"/>
  <c r="H70" i="14" s="1"/>
  <c r="K177" i="13"/>
  <c r="H66" i="14" s="1"/>
  <c r="G51" i="13"/>
  <c r="G49" i="13"/>
  <c r="G47" i="13"/>
  <c r="G43" i="13"/>
  <c r="G45" i="13"/>
  <c r="K185" i="13"/>
  <c r="H74" i="14" s="1"/>
  <c r="K183" i="13"/>
  <c r="H72" i="14" s="1"/>
  <c r="M21" i="7"/>
  <c r="M25" i="7"/>
  <c r="G259" i="13" s="1"/>
  <c r="M23" i="7"/>
  <c r="M19" i="7"/>
  <c r="N257" i="13" l="1"/>
  <c r="L101" i="14" s="1"/>
  <c r="G255" i="13"/>
  <c r="N255" i="13"/>
  <c r="L99" i="14" s="1"/>
  <c r="G253" i="13"/>
  <c r="N259" i="13"/>
  <c r="G257" i="13"/>
  <c r="O4" i="6"/>
  <c r="G196" i="13" s="1"/>
  <c r="O14" i="6"/>
  <c r="G206" i="13" s="1"/>
  <c r="O6" i="6"/>
  <c r="G198" i="13" s="1"/>
  <c r="O8" i="6"/>
  <c r="G200" i="13" s="1"/>
  <c r="O10" i="6"/>
  <c r="G202" i="13" s="1"/>
  <c r="O12" i="6"/>
  <c r="G204" i="13" s="1"/>
  <c r="P257" i="13"/>
  <c r="P259" i="13" l="1"/>
  <c r="L103" i="14"/>
  <c r="P255" i="13"/>
  <c r="K257" i="13" s="1"/>
  <c r="H101" i="14" s="1"/>
  <c r="K259" i="13" l="1"/>
  <c r="H103" i="14" s="1"/>
  <c r="K255" i="13"/>
  <c r="H99" i="14" s="1"/>
  <c r="K253" i="13"/>
  <c r="H97" i="14" s="1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C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G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K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H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B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<sst xmlns="http://schemas.openxmlformats.org/spreadsheetml/2006/main" count="1263" uniqueCount="202">
  <si>
    <t>チーム記号</t>
    <rPh sb="3" eb="5">
      <t>キゴウ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</si>
  <si>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</si>
  <si>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</si>
  <si>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勝点</t>
    <rPh sb="0" eb="1">
      <t>カチ</t>
    </rPh>
    <rPh sb="1" eb="2">
      <t>テン</t>
    </rPh>
    <phoneticPr fontId="2"/>
  </si>
  <si>
    <t>順位</t>
    <rPh sb="0" eb="2">
      <t>ジュンイ</t>
    </rPh>
    <phoneticPr fontId="2"/>
  </si>
  <si>
    <t>弘前大学A</t>
    <rPh sb="0" eb="2">
      <t>ヒロサキ</t>
    </rPh>
    <rPh sb="2" eb="4">
      <t>ダイガク</t>
    </rPh>
    <phoneticPr fontId="1"/>
  </si>
  <si>
    <t>弘前大学B</t>
    <rPh sb="0" eb="2">
      <t>ヒロサキ</t>
    </rPh>
    <rPh sb="2" eb="4">
      <t>ダイガク</t>
    </rPh>
    <phoneticPr fontId="1"/>
  </si>
  <si>
    <t>城西A</t>
    <rPh sb="0" eb="2">
      <t>ジョウセイ</t>
    </rPh>
    <phoneticPr fontId="1"/>
  </si>
  <si>
    <t>桔梗野A</t>
    <rPh sb="0" eb="2">
      <t>キキョウ</t>
    </rPh>
    <rPh sb="2" eb="3">
      <t>ノ</t>
    </rPh>
    <phoneticPr fontId="1"/>
  </si>
  <si>
    <t>東北化学薬品A</t>
    <rPh sb="0" eb="2">
      <t>トウホク</t>
    </rPh>
    <rPh sb="2" eb="4">
      <t>カガク</t>
    </rPh>
    <rPh sb="4" eb="6">
      <t>ヤクヒン</t>
    </rPh>
    <phoneticPr fontId="1"/>
  </si>
  <si>
    <t>朝陽A</t>
    <rPh sb="0" eb="2">
      <t>チョウヨウ</t>
    </rPh>
    <phoneticPr fontId="1"/>
  </si>
  <si>
    <t>弘前市役所A</t>
    <rPh sb="0" eb="5">
      <t>ヒロサキシヤクショ</t>
    </rPh>
    <phoneticPr fontId="1"/>
  </si>
  <si>
    <t>大成A</t>
    <rPh sb="0" eb="2">
      <t>タイセイ</t>
    </rPh>
    <phoneticPr fontId="1"/>
  </si>
  <si>
    <t>西A</t>
    <rPh sb="0" eb="1">
      <t>ニシ</t>
    </rPh>
    <phoneticPr fontId="1"/>
  </si>
  <si>
    <t>岩木</t>
    <rPh sb="0" eb="2">
      <t>イワキ</t>
    </rPh>
    <phoneticPr fontId="1"/>
  </si>
  <si>
    <t>津軽保健生協</t>
    <rPh sb="0" eb="2">
      <t>ツガル</t>
    </rPh>
    <rPh sb="2" eb="4">
      <t>ホケン</t>
    </rPh>
    <rPh sb="4" eb="6">
      <t>セイキョウ</t>
    </rPh>
    <phoneticPr fontId="1"/>
  </si>
  <si>
    <t>航空電子</t>
    <rPh sb="0" eb="2">
      <t>コウクウ</t>
    </rPh>
    <rPh sb="2" eb="4">
      <t>デンシ</t>
    </rPh>
    <phoneticPr fontId="1"/>
  </si>
  <si>
    <t>松原B</t>
    <rPh sb="0" eb="2">
      <t>マツバラ</t>
    </rPh>
    <phoneticPr fontId="1"/>
  </si>
  <si>
    <t>東</t>
    <rPh sb="0" eb="1">
      <t>ヒガシ</t>
    </rPh>
    <phoneticPr fontId="1"/>
  </si>
  <si>
    <t>豊田</t>
    <rPh sb="0" eb="2">
      <t>トヨタ</t>
    </rPh>
    <phoneticPr fontId="1"/>
  </si>
  <si>
    <t>大成B</t>
    <rPh sb="0" eb="2">
      <t>タイセイ</t>
    </rPh>
    <phoneticPr fontId="1"/>
  </si>
  <si>
    <t>和徳</t>
    <rPh sb="0" eb="2">
      <t>ワトク</t>
    </rPh>
    <phoneticPr fontId="1"/>
  </si>
  <si>
    <t>工藤酸素店B</t>
    <rPh sb="0" eb="2">
      <t>クドウ</t>
    </rPh>
    <rPh sb="2" eb="4">
      <t>サンソ</t>
    </rPh>
    <rPh sb="4" eb="5">
      <t>テン</t>
    </rPh>
    <phoneticPr fontId="1"/>
  </si>
  <si>
    <t>福寿園</t>
    <rPh sb="0" eb="2">
      <t>フクジュ</t>
    </rPh>
    <rPh sb="2" eb="3">
      <t>エン</t>
    </rPh>
    <phoneticPr fontId="1"/>
  </si>
  <si>
    <t>西B</t>
    <rPh sb="0" eb="1">
      <t>ニシ</t>
    </rPh>
    <phoneticPr fontId="1"/>
  </si>
  <si>
    <t>消防本部</t>
    <rPh sb="0" eb="2">
      <t>ショウボウ</t>
    </rPh>
    <rPh sb="2" eb="4">
      <t>ホンブ</t>
    </rPh>
    <phoneticPr fontId="1"/>
  </si>
  <si>
    <t>東北化学薬品B</t>
    <rPh sb="0" eb="2">
      <t>トウホク</t>
    </rPh>
    <rPh sb="2" eb="4">
      <t>カガク</t>
    </rPh>
    <rPh sb="4" eb="6">
      <t>ヤクヒン</t>
    </rPh>
    <phoneticPr fontId="1"/>
  </si>
  <si>
    <t>大成C</t>
    <rPh sb="0" eb="2">
      <t>タイセイ</t>
    </rPh>
    <phoneticPr fontId="1"/>
  </si>
  <si>
    <t>キャノンB</t>
    <phoneticPr fontId="1"/>
  </si>
  <si>
    <t>うの花クラブ</t>
    <rPh sb="2" eb="3">
      <t>ハナ</t>
    </rPh>
    <phoneticPr fontId="1"/>
  </si>
  <si>
    <t>東北化学薬品C</t>
    <rPh sb="0" eb="2">
      <t>トウホク</t>
    </rPh>
    <rPh sb="2" eb="4">
      <t>カガク</t>
    </rPh>
    <rPh sb="4" eb="6">
      <t>ヤクヒン</t>
    </rPh>
    <phoneticPr fontId="1"/>
  </si>
  <si>
    <t>千年A</t>
    <rPh sb="0" eb="2">
      <t>チトセ</t>
    </rPh>
    <phoneticPr fontId="1"/>
  </si>
  <si>
    <t>青森トヨタ　　　　　　　　Twinplaza弘前店</t>
    <rPh sb="0" eb="2">
      <t>アオモリ</t>
    </rPh>
    <rPh sb="22" eb="24">
      <t>ヒロサキ</t>
    </rPh>
    <rPh sb="24" eb="25">
      <t>ミセ</t>
    </rPh>
    <phoneticPr fontId="1"/>
  </si>
  <si>
    <t>弘前脳卒中センター</t>
    <rPh sb="0" eb="2">
      <t>ヒロサキ</t>
    </rPh>
    <rPh sb="2" eb="5">
      <t>ノウソッチュウ</t>
    </rPh>
    <phoneticPr fontId="1"/>
  </si>
  <si>
    <t>弘前大学医学部A</t>
    <rPh sb="0" eb="2">
      <t>ヒロサキ</t>
    </rPh>
    <rPh sb="2" eb="4">
      <t>ダイガク</t>
    </rPh>
    <rPh sb="4" eb="6">
      <t>イガク</t>
    </rPh>
    <rPh sb="6" eb="7">
      <t>ブ</t>
    </rPh>
    <phoneticPr fontId="1"/>
  </si>
  <si>
    <t>つるかめケアセンター</t>
    <phoneticPr fontId="1"/>
  </si>
  <si>
    <t>弘前駅前整形外科クリニック</t>
    <rPh sb="0" eb="2">
      <t>ヒロサキ</t>
    </rPh>
    <rPh sb="2" eb="4">
      <t>エキマエ</t>
    </rPh>
    <rPh sb="4" eb="5">
      <t>ヒトシ</t>
    </rPh>
    <rPh sb="5" eb="6">
      <t>カタチ</t>
    </rPh>
    <rPh sb="6" eb="8">
      <t>ゲカ</t>
    </rPh>
    <phoneticPr fontId="1"/>
  </si>
  <si>
    <t>２部上位</t>
    <rPh sb="1" eb="2">
      <t>ブ</t>
    </rPh>
    <rPh sb="2" eb="4">
      <t>ジョウイ</t>
    </rPh>
    <phoneticPr fontId="1"/>
  </si>
  <si>
    <t>３部上位</t>
    <rPh sb="1" eb="2">
      <t>ブ</t>
    </rPh>
    <rPh sb="2" eb="4">
      <t>ジョウイ</t>
    </rPh>
    <phoneticPr fontId="1"/>
  </si>
  <si>
    <t>２部下位</t>
    <rPh sb="1" eb="2">
      <t>ブ</t>
    </rPh>
    <rPh sb="2" eb="4">
      <t>カイ</t>
    </rPh>
    <phoneticPr fontId="1"/>
  </si>
  <si>
    <t>３部下位</t>
    <rPh sb="1" eb="2">
      <t>ブ</t>
    </rPh>
    <rPh sb="2" eb="4">
      <t>カイ</t>
    </rPh>
    <phoneticPr fontId="1"/>
  </si>
  <si>
    <t>４部上位</t>
    <rPh sb="1" eb="2">
      <t>ブ</t>
    </rPh>
    <rPh sb="2" eb="4">
      <t>ジョウイ</t>
    </rPh>
    <phoneticPr fontId="1"/>
  </si>
  <si>
    <t>４部下位</t>
    <rPh sb="1" eb="2">
      <t>ブ</t>
    </rPh>
    <rPh sb="2" eb="4">
      <t>カイ</t>
    </rPh>
    <phoneticPr fontId="1"/>
  </si>
  <si>
    <t>５部上位</t>
    <rPh sb="1" eb="2">
      <t>ブ</t>
    </rPh>
    <rPh sb="2" eb="4">
      <t>ジョウイ</t>
    </rPh>
    <phoneticPr fontId="1"/>
  </si>
  <si>
    <t>５部下位</t>
    <rPh sb="1" eb="2">
      <t>ブ</t>
    </rPh>
    <rPh sb="2" eb="4">
      <t>カイ</t>
    </rPh>
    <phoneticPr fontId="1"/>
  </si>
  <si>
    <t>６部上位</t>
    <rPh sb="1" eb="2">
      <t>ブ</t>
    </rPh>
    <rPh sb="2" eb="4">
      <t>ジョウイ</t>
    </rPh>
    <phoneticPr fontId="1"/>
  </si>
  <si>
    <t>６部下位</t>
    <rPh sb="1" eb="2">
      <t>ブ</t>
    </rPh>
    <rPh sb="2" eb="4">
      <t>カイ</t>
    </rPh>
    <phoneticPr fontId="1"/>
  </si>
  <si>
    <t>７部上位</t>
    <rPh sb="1" eb="2">
      <t>ブ</t>
    </rPh>
    <rPh sb="2" eb="4">
      <t>ジョウイ</t>
    </rPh>
    <phoneticPr fontId="1"/>
  </si>
  <si>
    <t>７部下位</t>
    <rPh sb="1" eb="2">
      <t>ブ</t>
    </rPh>
    <rPh sb="2" eb="4">
      <t>カイ</t>
    </rPh>
    <phoneticPr fontId="1"/>
  </si>
  <si>
    <t>８部上位</t>
    <rPh sb="1" eb="2">
      <t>ブ</t>
    </rPh>
    <rPh sb="2" eb="4">
      <t>ジョウイ</t>
    </rPh>
    <phoneticPr fontId="1"/>
  </si>
  <si>
    <t>８部下位</t>
    <rPh sb="1" eb="2">
      <t>ブ</t>
    </rPh>
    <rPh sb="2" eb="4">
      <t>カイ</t>
    </rPh>
    <phoneticPr fontId="1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</si>
  <si>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</si>
  <si>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</si>
  <si>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</si>
  <si>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</si>
  <si>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</si>
  <si>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</si>
  <si>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</si>
  <si>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</si>
  <si>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９位</t>
    <rPh sb="1" eb="2">
      <t>イ</t>
    </rPh>
    <phoneticPr fontId="2"/>
  </si>
  <si>
    <t>10位</t>
    <rPh sb="2" eb="3">
      <t>イ</t>
    </rPh>
    <phoneticPr fontId="2"/>
  </si>
  <si>
    <t>11位</t>
    <rPh sb="2" eb="3">
      <t>イ</t>
    </rPh>
    <phoneticPr fontId="2"/>
  </si>
  <si>
    <t>総当たり勝ち数</t>
    <rPh sb="0" eb="2">
      <t>ソウア</t>
    </rPh>
    <rPh sb="4" eb="5">
      <t>カ</t>
    </rPh>
    <rPh sb="6" eb="7">
      <t>スウ</t>
    </rPh>
    <phoneticPr fontId="1"/>
  </si>
  <si>
    <t>総当たり負け数</t>
    <rPh sb="0" eb="2">
      <t>ソウア</t>
    </rPh>
    <rPh sb="4" eb="5">
      <t>マケ</t>
    </rPh>
    <rPh sb="6" eb="7">
      <t>スウ</t>
    </rPh>
    <phoneticPr fontId="1"/>
  </si>
  <si>
    <t>総当たり順位</t>
    <rPh sb="0" eb="2">
      <t>ソウア</t>
    </rPh>
    <rPh sb="4" eb="6">
      <t>ジュンイ</t>
    </rPh>
    <phoneticPr fontId="1"/>
  </si>
  <si>
    <t>総当たり得点</t>
    <rPh sb="0" eb="2">
      <t>ソウア</t>
    </rPh>
    <rPh sb="4" eb="6">
      <t>トクテン</t>
    </rPh>
    <phoneticPr fontId="1"/>
  </si>
  <si>
    <t>1部上位</t>
    <rPh sb="1" eb="2">
      <t>ブ</t>
    </rPh>
    <rPh sb="2" eb="4">
      <t>ジョウイ</t>
    </rPh>
    <phoneticPr fontId="1"/>
  </si>
  <si>
    <t>1部下位</t>
    <rPh sb="1" eb="2">
      <t>ブ</t>
    </rPh>
    <rPh sb="2" eb="4">
      <t>カイ</t>
    </rPh>
    <phoneticPr fontId="1"/>
  </si>
  <si>
    <t>青森トヨタ</t>
    <rPh sb="0" eb="2">
      <t>アオモリ</t>
    </rPh>
    <phoneticPr fontId="1"/>
  </si>
  <si>
    <t>一次リーグ（総当たり）</t>
    <rPh sb="0" eb="2">
      <t>イチジ</t>
    </rPh>
    <rPh sb="6" eb="8">
      <t>ソウア</t>
    </rPh>
    <phoneticPr fontId="1"/>
  </si>
  <si>
    <t>順位</t>
    <rPh sb="0" eb="2">
      <t>ジュンイ</t>
    </rPh>
    <phoneticPr fontId="1"/>
  </si>
  <si>
    <t>勝ち数</t>
    <rPh sb="0" eb="1">
      <t>カ</t>
    </rPh>
    <rPh sb="2" eb="3">
      <t>スウ</t>
    </rPh>
    <phoneticPr fontId="1"/>
  </si>
  <si>
    <t>負け数</t>
    <rPh sb="0" eb="1">
      <t>マケ</t>
    </rPh>
    <rPh sb="2" eb="3">
      <t>スウ</t>
    </rPh>
    <phoneticPr fontId="1"/>
  </si>
  <si>
    <t>得点</t>
    <rPh sb="0" eb="2">
      <t>トクテン</t>
    </rPh>
    <phoneticPr fontId="1"/>
  </si>
  <si>
    <t>二次リーグ</t>
    <rPh sb="0" eb="2">
      <t>ニジ</t>
    </rPh>
    <phoneticPr fontId="1"/>
  </si>
  <si>
    <t>合計</t>
    <rPh sb="0" eb="2">
      <t>ゴウケイ</t>
    </rPh>
    <phoneticPr fontId="1"/>
  </si>
  <si>
    <t>１部上位</t>
    <rPh sb="1" eb="2">
      <t>ブ</t>
    </rPh>
    <rPh sb="2" eb="4">
      <t>ジョウイ</t>
    </rPh>
    <phoneticPr fontId="1"/>
  </si>
  <si>
    <t>１部下位</t>
    <rPh sb="1" eb="2">
      <t>ブ</t>
    </rPh>
    <rPh sb="2" eb="4">
      <t>カイ</t>
    </rPh>
    <phoneticPr fontId="1"/>
  </si>
  <si>
    <t>８部下位</t>
    <rPh sb="1" eb="2">
      <t>ブ</t>
    </rPh>
    <rPh sb="2" eb="3">
      <t>シタ</t>
    </rPh>
    <rPh sb="3" eb="4">
      <t>クライ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</si>
  <si>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</si>
  <si>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</si>
  <si>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</si>
  <si>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４部</t>
    <rPh sb="1" eb="2">
      <t>ブ</t>
    </rPh>
    <phoneticPr fontId="1"/>
  </si>
  <si>
    <t>５部</t>
    <rPh sb="1" eb="2">
      <t>ブ</t>
    </rPh>
    <phoneticPr fontId="1"/>
  </si>
  <si>
    <t>６部</t>
    <rPh sb="1" eb="2">
      <t>ブ</t>
    </rPh>
    <phoneticPr fontId="1"/>
  </si>
  <si>
    <t>７部</t>
    <rPh sb="1" eb="2">
      <t>ブ</t>
    </rPh>
    <phoneticPr fontId="1"/>
  </si>
  <si>
    <t>８部</t>
    <rPh sb="1" eb="2">
      <t>ブ</t>
    </rPh>
    <phoneticPr fontId="1"/>
  </si>
  <si>
    <t>○</t>
  </si>
  <si>
    <t>×</t>
  </si>
  <si>
    <t>チーム名</t>
    <rPh sb="3" eb="4">
      <t>メイ</t>
    </rPh>
    <phoneticPr fontId="1"/>
  </si>
  <si>
    <t>第９６回弘前市民ナイター卓球対戦表（３部上位）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</si>
  <si>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第９６回弘前市民ナイター卓球対戦表（３部下位）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</si>
  <si>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第９６回弘前市民ナイター卓球対戦表（４部下位）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</si>
  <si>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第９６回弘前市民ナイター卓球対戦表（４部上位）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</si>
  <si>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第９６回弘前市民ナイター卓球対戦表（5部下位）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</si>
  <si>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第９６回弘前市民ナイター卓球対戦表（６部下位）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</si>
  <si>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第９６回弘前市民ナイター卓球対戦表（７部下位）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</si>
  <si>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第９６回弘前市民ナイター卓球対戦表（８部下位）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</si>
  <si>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第９６回弘前市民ナイター卓球対戦表（８部上位）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</si>
  <si>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第９６回弘前市民ナイター卓球対戦表（1部上位）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</si>
  <si>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第９６回弘前市民ナイター卓球対戦表（1部下位）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</si>
  <si>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第９６回弘前市民ナイター卓球対戦表（２部下位）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カイ</t>
    </rPh>
    <phoneticPr fontId="1"/>
  </si>
  <si>
    <t>第９６回弘前市民ナイター卓球対戦表（5部上位）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</si>
  <si>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第９６回弘前市民ナイター卓球対戦表（６部上位）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</si>
  <si>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第９６回弘前市民ナイター卓球対戦表（７部上位）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</si>
  <si>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松原Ａ</t>
    <rPh sb="0" eb="2">
      <t>マツバラ</t>
    </rPh>
    <phoneticPr fontId="1"/>
  </si>
  <si>
    <t>弘前大学Ｃ</t>
    <rPh sb="0" eb="2">
      <t>ヒロサキ</t>
    </rPh>
    <rPh sb="2" eb="4">
      <t>ダイガク</t>
    </rPh>
    <phoneticPr fontId="1"/>
  </si>
  <si>
    <t>千年Ａ</t>
    <rPh sb="0" eb="2">
      <t>チトセ</t>
    </rPh>
    <phoneticPr fontId="1"/>
  </si>
  <si>
    <t>東北化学薬品Ａ</t>
    <rPh sb="0" eb="2">
      <t>トウホク</t>
    </rPh>
    <rPh sb="2" eb="4">
      <t>カガク</t>
    </rPh>
    <rPh sb="4" eb="6">
      <t>ヤクヒン</t>
    </rPh>
    <phoneticPr fontId="1"/>
  </si>
  <si>
    <t>城西A</t>
    <phoneticPr fontId="1"/>
  </si>
  <si>
    <t>弘前大学Ｂ</t>
    <rPh sb="0" eb="2">
      <t>ヒロサキ</t>
    </rPh>
    <rPh sb="2" eb="4">
      <t>ダイガク</t>
    </rPh>
    <phoneticPr fontId="1"/>
  </si>
  <si>
    <t>松原Ａ</t>
    <rPh sb="0" eb="2">
      <t>マツバラ</t>
    </rPh>
    <phoneticPr fontId="1"/>
  </si>
  <si>
    <t>第９６回弘前市民ナイター卓球対戦表（２部上位）</t>
    <rPh sb="0" eb="1">
      <t>ダイ</t>
    </rPh>
    <rPh sb="3" eb="4">
      <t>カイ</t>
    </rPh>
    <rPh sb="4" eb="8">
      <t>ヒロサキシミン</t>
    </rPh>
    <rPh sb="12" eb="14">
      <t>タッキュウ</t>
    </rPh>
    <rPh sb="14" eb="16">
      <t>タイセン</t>
    </rPh>
    <rPh sb="16" eb="17">
      <t>ヒョウ</t>
    </rPh>
    <rPh sb="19" eb="20">
      <t>ブ</t>
    </rPh>
    <rPh sb="20" eb="22">
      <t>ジョウイ</t>
    </rPh>
    <phoneticPr fontId="1"/>
  </si>
  <si>
    <t>コーポはるな</t>
    <phoneticPr fontId="1"/>
  </si>
  <si>
    <t>弘前学院大学</t>
    <rPh sb="0" eb="6">
      <t>ヒロサキガクインダイガク</t>
    </rPh>
    <phoneticPr fontId="1"/>
  </si>
  <si>
    <t>弘前大学医学部Ａ</t>
    <rPh sb="0" eb="2">
      <t>ヒロサキ</t>
    </rPh>
    <rPh sb="2" eb="4">
      <t>ダイガク</t>
    </rPh>
    <rPh sb="4" eb="6">
      <t>イガク</t>
    </rPh>
    <rPh sb="6" eb="7">
      <t>ブ</t>
    </rPh>
    <phoneticPr fontId="1"/>
  </si>
  <si>
    <t>コーポはるな</t>
    <phoneticPr fontId="1"/>
  </si>
  <si>
    <t>弘前市役所Ａ</t>
    <rPh sb="0" eb="5">
      <t>ヒロサキシヤクショ</t>
    </rPh>
    <phoneticPr fontId="1"/>
  </si>
  <si>
    <t>弘前大学Ｄ</t>
    <rPh sb="0" eb="2">
      <t>ヒロサキ</t>
    </rPh>
    <rPh sb="2" eb="4">
      <t>ダイガク</t>
    </rPh>
    <phoneticPr fontId="1"/>
  </si>
  <si>
    <t>弘前大学ＭＥＴ-Ａ</t>
  </si>
  <si>
    <t>弘前大学ＭＥＴ-Ａ</t>
    <rPh sb="0" eb="2">
      <t>ヒロサキ</t>
    </rPh>
    <rPh sb="2" eb="4">
      <t>ダイガク</t>
    </rPh>
    <phoneticPr fontId="1"/>
  </si>
  <si>
    <t>桔梗野Ｂ</t>
  </si>
  <si>
    <t>桔梗野Ｂ</t>
    <rPh sb="0" eb="2">
      <t>キキョウ</t>
    </rPh>
    <rPh sb="2" eb="3">
      <t>ノ</t>
    </rPh>
    <phoneticPr fontId="1"/>
  </si>
  <si>
    <t>城西Ｂ</t>
  </si>
  <si>
    <t>城西Ｂ</t>
    <rPh sb="0" eb="2">
      <t>ジョウセイ</t>
    </rPh>
    <phoneticPr fontId="1"/>
  </si>
  <si>
    <t>三大Ａ</t>
    <rPh sb="0" eb="2">
      <t>サンダイ</t>
    </rPh>
    <phoneticPr fontId="1"/>
  </si>
  <si>
    <t>高杉Ａ</t>
    <rPh sb="0" eb="2">
      <t>タカスギ</t>
    </rPh>
    <phoneticPr fontId="1"/>
  </si>
  <si>
    <t>城西Ｃ</t>
    <rPh sb="0" eb="2">
      <t>ジョウセイ</t>
    </rPh>
    <phoneticPr fontId="1"/>
  </si>
  <si>
    <t>桔梗野Ｃ</t>
    <rPh sb="0" eb="2">
      <t>キキョウ</t>
    </rPh>
    <rPh sb="2" eb="3">
      <t>ノ</t>
    </rPh>
    <phoneticPr fontId="1"/>
  </si>
  <si>
    <t>三大Ｂ</t>
    <rPh sb="0" eb="2">
      <t>サンダイ</t>
    </rPh>
    <phoneticPr fontId="1"/>
  </si>
  <si>
    <t>文京Ａ</t>
    <rPh sb="0" eb="2">
      <t>ブンキョウ</t>
    </rPh>
    <phoneticPr fontId="1"/>
  </si>
  <si>
    <t>堀越Ａ</t>
    <rPh sb="0" eb="2">
      <t>ホリコシ</t>
    </rPh>
    <phoneticPr fontId="1"/>
  </si>
  <si>
    <t>時敏</t>
    <rPh sb="0" eb="2">
      <t>ジビン</t>
    </rPh>
    <phoneticPr fontId="1"/>
  </si>
  <si>
    <t>朝陽Ｂ</t>
    <rPh sb="0" eb="2">
      <t>チョウヨウ</t>
    </rPh>
    <phoneticPr fontId="1"/>
  </si>
  <si>
    <t>致遠Ａ</t>
    <rPh sb="0" eb="2">
      <t>チエン</t>
    </rPh>
    <phoneticPr fontId="1"/>
  </si>
  <si>
    <t>三大Ｃ</t>
    <rPh sb="0" eb="2">
      <t>サンダイ</t>
    </rPh>
    <phoneticPr fontId="1"/>
  </si>
  <si>
    <t>三大Ｃ</t>
    <rPh sb="0" eb="2">
      <t>サンダイ</t>
    </rPh>
    <phoneticPr fontId="1"/>
  </si>
  <si>
    <t>10位</t>
    <rPh sb="2" eb="3">
      <t>イ</t>
    </rPh>
    <phoneticPr fontId="1"/>
  </si>
  <si>
    <t>工藤酸素店Ａ</t>
    <rPh sb="0" eb="2">
      <t>クドウ</t>
    </rPh>
    <rPh sb="2" eb="4">
      <t>サンソ</t>
    </rPh>
    <rPh sb="4" eb="5">
      <t>テン</t>
    </rPh>
    <phoneticPr fontId="1"/>
  </si>
  <si>
    <t>ＳＥＩＮＡＮ</t>
    <phoneticPr fontId="1"/>
  </si>
  <si>
    <t>弘前大学医学部Ｂ</t>
    <rPh sb="0" eb="2">
      <t>ヒロサキ</t>
    </rPh>
    <rPh sb="2" eb="4">
      <t>ダイガク</t>
    </rPh>
    <rPh sb="4" eb="6">
      <t>イガク</t>
    </rPh>
    <rPh sb="6" eb="7">
      <t>ブ</t>
    </rPh>
    <phoneticPr fontId="1"/>
  </si>
  <si>
    <t>松原Ｂ</t>
    <rPh sb="0" eb="2">
      <t>マツバラ</t>
    </rPh>
    <phoneticPr fontId="1"/>
  </si>
  <si>
    <t>ＳＥＩＮＡＮ</t>
    <phoneticPr fontId="1"/>
  </si>
  <si>
    <t>弘前大学医学部Ｂ</t>
    <rPh sb="0" eb="2">
      <t>ヒロサキ</t>
    </rPh>
    <rPh sb="2" eb="4">
      <t>ダイガク</t>
    </rPh>
    <rPh sb="4" eb="6">
      <t>イガク</t>
    </rPh>
    <rPh sb="6" eb="7">
      <t>ブ</t>
    </rPh>
    <phoneticPr fontId="1"/>
  </si>
  <si>
    <t>弘前市役所Ｂ</t>
    <rPh sb="0" eb="5">
      <t>ヒロサキシヤクショ</t>
    </rPh>
    <phoneticPr fontId="1"/>
  </si>
  <si>
    <t>致遠Ｂ</t>
    <rPh sb="0" eb="2">
      <t>チエン</t>
    </rPh>
    <phoneticPr fontId="1"/>
  </si>
  <si>
    <t>弘前大学ＭＥＴ－Ｂ</t>
    <rPh sb="0" eb="2">
      <t>ヒロサキ</t>
    </rPh>
    <rPh sb="2" eb="4">
      <t>ダイガク</t>
    </rPh>
    <phoneticPr fontId="1"/>
  </si>
  <si>
    <t>北Ａ</t>
    <rPh sb="0" eb="1">
      <t>キタ</t>
    </rPh>
    <phoneticPr fontId="1"/>
  </si>
  <si>
    <t>大成Ｂ</t>
    <rPh sb="0" eb="2">
      <t>タイセイ</t>
    </rPh>
    <phoneticPr fontId="1"/>
  </si>
  <si>
    <t>弘前大学ＭＥＴ－Ｂ</t>
    <rPh sb="0" eb="2">
      <t>ヒロサキ</t>
    </rPh>
    <rPh sb="2" eb="4">
      <t>ダイガク</t>
    </rPh>
    <phoneticPr fontId="2"/>
  </si>
  <si>
    <t>北Ａ</t>
    <rPh sb="0" eb="1">
      <t>キタ</t>
    </rPh>
    <phoneticPr fontId="2"/>
  </si>
  <si>
    <t>１０位</t>
    <rPh sb="2" eb="3">
      <t>イ</t>
    </rPh>
    <phoneticPr fontId="2"/>
  </si>
  <si>
    <t>１１位</t>
    <rPh sb="2" eb="3">
      <t>イ</t>
    </rPh>
    <phoneticPr fontId="2"/>
  </si>
  <si>
    <t>キャノンＡ</t>
    <phoneticPr fontId="1"/>
  </si>
  <si>
    <t>城西Ｄ</t>
    <rPh sb="0" eb="2">
      <t>ジョウセイ</t>
    </rPh>
    <phoneticPr fontId="1"/>
  </si>
  <si>
    <t>城西Ｅ</t>
    <rPh sb="0" eb="2">
      <t>ジョウセイ</t>
    </rPh>
    <phoneticPr fontId="1"/>
  </si>
  <si>
    <t>キャノンＡ</t>
    <phoneticPr fontId="1"/>
  </si>
  <si>
    <t>小沢</t>
    <rPh sb="0" eb="2">
      <t>コザワ</t>
    </rPh>
    <phoneticPr fontId="1"/>
  </si>
  <si>
    <t>桔梗野Ｄ</t>
    <rPh sb="0" eb="2">
      <t>キキョウ</t>
    </rPh>
    <rPh sb="2" eb="3">
      <t>ノ</t>
    </rPh>
    <phoneticPr fontId="1"/>
  </si>
  <si>
    <t>朝陽Ｃ</t>
    <rPh sb="0" eb="2">
      <t>チョウヨウ</t>
    </rPh>
    <phoneticPr fontId="1"/>
  </si>
  <si>
    <t>弘前大学ＭＥＴ－Ｃ</t>
    <rPh sb="0" eb="2">
      <t>ヒロサキ</t>
    </rPh>
    <rPh sb="2" eb="4">
      <t>ダイガク</t>
    </rPh>
    <phoneticPr fontId="1"/>
  </si>
  <si>
    <t>弘前駅前整形外科</t>
    <rPh sb="0" eb="2">
      <t>ヒロサキ</t>
    </rPh>
    <rPh sb="2" eb="4">
      <t>エキマエ</t>
    </rPh>
    <rPh sb="4" eb="6">
      <t>セイケイ</t>
    </rPh>
    <rPh sb="6" eb="8">
      <t>ゲカ</t>
    </rPh>
    <phoneticPr fontId="1"/>
  </si>
  <si>
    <t>高杉Ｂ</t>
    <rPh sb="0" eb="2">
      <t>タカスギ</t>
    </rPh>
    <phoneticPr fontId="1"/>
  </si>
  <si>
    <t>千年Ｂ</t>
    <rPh sb="0" eb="2">
      <t>チトセ</t>
    </rPh>
    <phoneticPr fontId="1"/>
  </si>
  <si>
    <t>文京Ｂ</t>
    <rPh sb="0" eb="2">
      <t>ブンキョウ</t>
    </rPh>
    <phoneticPr fontId="1"/>
  </si>
  <si>
    <t>朝陽Ｅ</t>
    <rPh sb="0" eb="2">
      <t>チョウヨウ</t>
    </rPh>
    <phoneticPr fontId="1"/>
  </si>
  <si>
    <t>三大Ｄ</t>
    <rPh sb="0" eb="2">
      <t>サンダイ</t>
    </rPh>
    <phoneticPr fontId="1"/>
  </si>
  <si>
    <t>北Ｃ</t>
    <rPh sb="0" eb="1">
      <t>キタ</t>
    </rPh>
    <phoneticPr fontId="1"/>
  </si>
  <si>
    <t>弘前大学ＭＥＴ-Ｄ</t>
    <rPh sb="0" eb="2">
      <t>ヒロサキ</t>
    </rPh>
    <rPh sb="2" eb="4">
      <t>ダイガク</t>
    </rPh>
    <phoneticPr fontId="1"/>
  </si>
  <si>
    <t>弘前第一養護学校Ａ</t>
    <rPh sb="0" eb="2">
      <t>ヒロサキ</t>
    </rPh>
    <rPh sb="2" eb="4">
      <t>ダイイチ</t>
    </rPh>
    <rPh sb="4" eb="6">
      <t>ヨウゴ</t>
    </rPh>
    <rPh sb="6" eb="8">
      <t>ガッコウ</t>
    </rPh>
    <phoneticPr fontId="1"/>
  </si>
  <si>
    <t>北Ｂ</t>
    <rPh sb="0" eb="1">
      <t>キタ</t>
    </rPh>
    <phoneticPr fontId="1"/>
  </si>
  <si>
    <t>朝陽Ｄ</t>
    <rPh sb="0" eb="2">
      <t>チョウヨウ</t>
    </rPh>
    <phoneticPr fontId="1"/>
  </si>
  <si>
    <t>堀越Ｂ</t>
    <rPh sb="0" eb="2">
      <t>ホリコシ</t>
    </rPh>
    <phoneticPr fontId="1"/>
  </si>
  <si>
    <t>桔梗野Ｅ</t>
    <rPh sb="0" eb="2">
      <t>キキョウ</t>
    </rPh>
    <rPh sb="2" eb="3">
      <t>ノ</t>
    </rPh>
    <phoneticPr fontId="1"/>
  </si>
  <si>
    <t>工藤酸素店Ｃ</t>
    <rPh sb="0" eb="2">
      <t>クドウ</t>
    </rPh>
    <rPh sb="2" eb="4">
      <t>サンソ</t>
    </rPh>
    <rPh sb="4" eb="5">
      <t>テン</t>
    </rPh>
    <phoneticPr fontId="1"/>
  </si>
  <si>
    <t>堀越Ｂ</t>
    <rPh sb="0" eb="2">
      <t>ホリコシ</t>
    </rPh>
    <phoneticPr fontId="1"/>
  </si>
  <si>
    <t>弘前第一養護学校Ｂ</t>
    <rPh sb="0" eb="2">
      <t>ヒロサキ</t>
    </rPh>
    <rPh sb="2" eb="4">
      <t>ダイイチ</t>
    </rPh>
    <rPh sb="4" eb="6">
      <t>ヨウゴ</t>
    </rPh>
    <rPh sb="6" eb="8">
      <t>ガッコウ</t>
    </rPh>
    <phoneticPr fontId="1"/>
  </si>
  <si>
    <t>北Ｄ</t>
    <rPh sb="0" eb="1">
      <t>キタ</t>
    </rPh>
    <phoneticPr fontId="1"/>
  </si>
  <si>
    <t>弘前大学医学部Ｃ</t>
    <rPh sb="0" eb="2">
      <t>ヒロサキ</t>
    </rPh>
    <rPh sb="2" eb="4">
      <t>ダイガク</t>
    </rPh>
    <rPh sb="4" eb="6">
      <t>イガク</t>
    </rPh>
    <rPh sb="6" eb="7">
      <t>ブ</t>
    </rPh>
    <phoneticPr fontId="1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</si>
  <si>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</si>
  <si>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</si>
  <si>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</si>
  <si>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9位</t>
    <rPh sb="1" eb="2">
      <t>イ</t>
    </rPh>
    <phoneticPr fontId="2"/>
  </si>
  <si>
    <t>西Ａ</t>
    <rPh sb="0" eb="1">
      <t>ニシ</t>
    </rPh>
    <phoneticPr fontId="1"/>
  </si>
  <si>
    <t>弘前大学D</t>
    <rPh sb="0" eb="4">
      <t>ヒロサキダイガク</t>
    </rPh>
    <phoneticPr fontId="2"/>
  </si>
  <si>
    <t>×</t>
    <phoneticPr fontId="1"/>
  </si>
  <si>
    <t>弘前大学MET-D</t>
    <rPh sb="0" eb="4">
      <t>ヒロサキダイガク</t>
    </rPh>
    <phoneticPr fontId="1"/>
  </si>
  <si>
    <t>弘前第一養護学校　A</t>
    <rPh sb="0" eb="2">
      <t>ヒロサキ</t>
    </rPh>
    <rPh sb="2" eb="4">
      <t>ダイイチ</t>
    </rPh>
    <rPh sb="4" eb="6">
      <t>ヨウゴ</t>
    </rPh>
    <rPh sb="6" eb="8">
      <t>ガッコウ</t>
    </rPh>
    <phoneticPr fontId="1"/>
  </si>
  <si>
    <t>北　B</t>
    <rPh sb="0" eb="1">
      <t>キタ</t>
    </rPh>
    <phoneticPr fontId="1"/>
  </si>
  <si>
    <t>朝陽　D</t>
    <rPh sb="0" eb="2">
      <t>チョウヨウ</t>
    </rPh>
    <phoneticPr fontId="1"/>
  </si>
  <si>
    <t>北　D</t>
    <rPh sb="0" eb="1">
      <t>キタ</t>
    </rPh>
    <phoneticPr fontId="1"/>
  </si>
  <si>
    <t>弘前大学医学部C</t>
    <rPh sb="0" eb="4">
      <t>ヒロサキダイガク</t>
    </rPh>
    <rPh sb="4" eb="7">
      <t>イガクブ</t>
    </rPh>
    <phoneticPr fontId="1"/>
  </si>
  <si>
    <t>ＳＥＩＮＡＮ</t>
  </si>
  <si>
    <t>キャノンＡ</t>
  </si>
  <si>
    <t>つるかめケアセンター</t>
  </si>
  <si>
    <t>キャノンB</t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</si>
  <si>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</si>
  <si>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</si>
  <si>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</si>
  <si>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9位</t>
    <rPh sb="1" eb="2">
      <t>イ</t>
    </rPh>
    <phoneticPr fontId="1"/>
  </si>
  <si>
    <t>10位</t>
    <rPh sb="2" eb="3">
      <t>イ</t>
    </rPh>
    <phoneticPr fontId="1"/>
  </si>
  <si>
    <t>3位</t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</si>
</sst>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位&quot;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distributed" textRotation="255" indent="1" shrinkToFit="1"/>
      <protection locked="0"/>
    </xf>
    <xf numFmtId="0" fontId="4" fillId="0" borderId="2" xfId="0" applyFont="1" applyBorder="1" applyAlignment="1" applyProtection="1">
      <alignment horizontal="distributed" vertical="distributed" textRotation="255" wrapText="1" indent="1" shrinkToFit="1"/>
      <protection locked="0"/>
    </xf>
    <xf numFmtId="0" fontId="12" fillId="0" borderId="2" xfId="0" applyFont="1" applyBorder="1" applyAlignment="1" applyProtection="1">
      <alignment horizontal="distributed" vertical="distributed" textRotation="255" wrapText="1" indent="1" shrinkToFit="1"/>
      <protection locked="0"/>
    </xf>
    <xf numFmtId="0" fontId="9" fillId="0" borderId="2" xfId="0" applyFont="1" applyBorder="1" applyAlignment="1" applyProtection="1">
      <alignment horizontal="distributed" vertical="distributed" textRotation="255" wrapText="1" indent="1" shrinkToFit="1"/>
      <protection locked="0"/>
    </xf>
    <xf numFmtId="0" fontId="4" fillId="0" borderId="1" xfId="0" applyFont="1" applyBorder="1" applyAlignment="1" applyProtection="1">
      <alignment horizontal="center" vertical="distributed" textRotation="255" indent="1" shrinkToFit="1"/>
      <protection locked="0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distributed" textRotation="255" indent="1"/>
    </xf>
    <xf numFmtId="0" fontId="8" fillId="0" borderId="0" xfId="0" applyFont="1" applyBorder="1" applyAlignment="1">
      <alignment vertical="distributed" textRotation="255" indent="1"/>
    </xf>
    <xf numFmtId="0" fontId="16" fillId="0" borderId="0" xfId="0" applyFont="1"/>
    <xf numFmtId="0" fontId="13" fillId="0" borderId="0" xfId="0" applyFont="1"/>
    <xf numFmtId="0" fontId="4" fillId="0" borderId="24" xfId="0" applyFont="1" applyBorder="1" applyAlignment="1">
      <alignment vertical="distributed" textRotation="255" indent="1"/>
    </xf>
    <xf numFmtId="0" fontId="8" fillId="0" borderId="22" xfId="0" applyFont="1" applyBorder="1" applyAlignment="1">
      <alignment vertical="distributed" textRotation="255" indent="1"/>
    </xf>
    <xf numFmtId="0" fontId="4" fillId="0" borderId="23" xfId="0" applyFont="1" applyBorder="1" applyAlignment="1">
      <alignment vertical="distributed" textRotation="255" indent="1"/>
    </xf>
    <xf numFmtId="0" fontId="4" fillId="0" borderId="21" xfId="0" applyFont="1" applyBorder="1" applyAlignment="1">
      <alignment vertical="distributed" textRotation="255" indent="1"/>
    </xf>
    <xf numFmtId="0" fontId="4" fillId="0" borderId="29" xfId="0" applyFont="1" applyBorder="1" applyAlignment="1">
      <alignment vertical="distributed" textRotation="255" inden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distributed" vertical="distributed" indent="1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distributed" vertical="distributed" textRotation="255" wrapText="1" indent="1" shrinkToFit="1"/>
      <protection locked="0"/>
    </xf>
    <xf numFmtId="0" fontId="4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distributed" textRotation="255" indent="1" shrinkToFit="1"/>
      <protection locked="0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 applyProtection="1">
      <alignment horizontal="center"/>
      <protection locked="0"/>
    </xf>
    <xf numFmtId="0" fontId="1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vertical="center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distributed" vertical="distributed" textRotation="255" indent="1" shrinkToFit="1"/>
      <protection locked="0"/>
    </xf>
    <xf numFmtId="0" fontId="8" fillId="0" borderId="1" xfId="0" applyFont="1" applyFill="1" applyBorder="1" applyAlignment="1" applyProtection="1">
      <alignment vertical="distributed" textRotation="255" indent="1" shrinkToFit="1"/>
      <protection locked="0"/>
    </xf>
    <xf numFmtId="176" fontId="5" fillId="0" borderId="0" xfId="0" applyNumberFormat="1" applyFont="1" applyFill="1" applyAlignment="1">
      <alignment vertical="center"/>
    </xf>
    <xf numFmtId="0" fontId="13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vertical="distributed" textRotation="255" indent="1" shrinkToFi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vertical="distributed" textRotation="255" indent="1" shrinkToFit="1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0" fontId="4" fillId="0" borderId="54" xfId="0" applyFont="1" applyFill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indent="1" shrinkToFit="1"/>
      <protection locked="0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distributed" vertical="distributed" textRotation="255" indent="1" shrinkToFit="1"/>
      <protection locked="0"/>
    </xf>
    <xf numFmtId="0" fontId="4" fillId="0" borderId="3" xfId="0" applyFont="1" applyFill="1" applyBorder="1" applyAlignment="1" applyProtection="1">
      <alignment horizontal="distributed" vertical="distributed" textRotation="255" indent="1" shrinkToFit="1"/>
      <protection locked="0"/>
    </xf>
    <xf numFmtId="0" fontId="11" fillId="0" borderId="3" xfId="0" applyFont="1" applyFill="1" applyBorder="1" applyAlignment="1" applyProtection="1">
      <alignment horizontal="distributed" vertical="distributed" textRotation="255" indent="1" shrinkToFit="1"/>
      <protection locked="0"/>
    </xf>
    <xf numFmtId="0" fontId="5" fillId="0" borderId="0" xfId="0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distributed" textRotation="255" indent="1"/>
    </xf>
    <xf numFmtId="0" fontId="8" fillId="0" borderId="1" xfId="0" applyFont="1" applyFill="1" applyBorder="1" applyAlignment="1">
      <alignment vertical="distributed" textRotation="255" indent="1"/>
    </xf>
    <xf numFmtId="0" fontId="11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45" xfId="0" applyFont="1" applyBorder="1" applyAlignment="1">
      <alignment vertical="distributed" textRotation="255" indent="1"/>
    </xf>
    <xf numFmtId="0" fontId="4" fillId="0" borderId="46" xfId="0" applyFont="1" applyBorder="1" applyAlignment="1">
      <alignment vertical="distributed" textRotation="255" indent="1"/>
    </xf>
    <xf numFmtId="0" fontId="4" fillId="0" borderId="47" xfId="0" applyFont="1" applyBorder="1" applyAlignment="1">
      <alignment vertical="distributed" textRotation="255" indent="1"/>
    </xf>
    <xf numFmtId="0" fontId="4" fillId="0" borderId="56" xfId="0" applyFont="1" applyBorder="1" applyAlignment="1">
      <alignment vertical="distributed" textRotation="255" indent="1"/>
    </xf>
    <xf numFmtId="0" fontId="4" fillId="0" borderId="60" xfId="0" applyFont="1" applyBorder="1" applyAlignment="1">
      <alignment vertical="distributed" textRotation="255" indent="1"/>
    </xf>
    <xf numFmtId="0" fontId="17" fillId="0" borderId="48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1" fillId="0" borderId="45" xfId="0" applyFont="1" applyBorder="1" applyAlignment="1">
      <alignment vertical="distributed" textRotation="255" inden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distributed" textRotation="255" indent="1" shrinkToFit="1"/>
      <protection locked="0"/>
    </xf>
    <xf numFmtId="0" fontId="11" fillId="0" borderId="1" xfId="0" applyFont="1" applyFill="1" applyBorder="1" applyAlignment="1" applyProtection="1">
      <alignment horizontal="distributed" vertical="distributed" textRotation="255" indent="1" shrinkToFit="1"/>
      <protection locked="0"/>
    </xf>
    <xf numFmtId="0" fontId="10" fillId="0" borderId="1" xfId="0" applyFont="1" applyBorder="1" applyAlignment="1" applyProtection="1">
      <alignment vertical="distributed" textRotation="255" indent="1" shrinkToFit="1"/>
      <protection locked="0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distributed" vertical="center" indent="1" shrinkToFit="1"/>
      <protection locked="0"/>
    </xf>
    <xf numFmtId="0" fontId="13" fillId="0" borderId="6" xfId="0" applyFont="1" applyFill="1" applyBorder="1" applyAlignment="1" applyProtection="1">
      <alignment horizontal="distributed" vertical="center" indent="1" shrinkToFit="1"/>
      <protection locked="0"/>
    </xf>
    <xf numFmtId="0" fontId="4" fillId="0" borderId="2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distributed" vertical="center" indent="1" shrinkToFit="1"/>
      <protection locked="0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 indent="1"/>
    </xf>
    <xf numFmtId="0" fontId="4" fillId="0" borderId="6" xfId="0" applyFont="1" applyFill="1" applyBorder="1" applyAlignment="1">
      <alignment horizontal="center" vertical="distributed" textRotation="255" indent="1"/>
    </xf>
    <xf numFmtId="0" fontId="4" fillId="0" borderId="1" xfId="0" applyFont="1" applyFill="1" applyBorder="1" applyAlignment="1" applyProtection="1">
      <alignment horizontal="distributed" vertical="center" indent="1" shrinkToFit="1"/>
      <protection locked="0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distributed" vertical="center" indent="1" shrinkToFit="1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distributed" vertical="center" indent="1" shrinkToFit="1"/>
      <protection locked="0"/>
    </xf>
    <xf numFmtId="0" fontId="4" fillId="0" borderId="6" xfId="0" applyFont="1" applyFill="1" applyBorder="1" applyAlignment="1" applyProtection="1">
      <alignment horizontal="distributed" vertical="center" indent="1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indent="1" shrinkToFit="1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distributed" vertical="center" indent="1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distributed" vertical="center" indent="1" shrinkToFit="1"/>
      <protection locked="0"/>
    </xf>
    <xf numFmtId="0" fontId="10" fillId="0" borderId="6" xfId="0" applyFont="1" applyFill="1" applyBorder="1" applyAlignment="1" applyProtection="1">
      <alignment horizontal="distributed" vertical="center" indent="1" shrinkToFit="1"/>
      <protection locked="0"/>
    </xf>
    <xf numFmtId="0" fontId="11" fillId="0" borderId="2" xfId="0" applyFont="1" applyFill="1" applyBorder="1" applyAlignment="1" applyProtection="1">
      <alignment horizontal="distributed" vertical="center" indent="1" shrinkToFit="1"/>
      <protection locked="0"/>
    </xf>
    <xf numFmtId="0" fontId="11" fillId="0" borderId="6" xfId="0" applyFont="1" applyFill="1" applyBorder="1" applyAlignment="1" applyProtection="1">
      <alignment horizontal="distributed" vertical="center" indent="1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distributed" vertical="center" indent="1" shrinkToFit="1"/>
      <protection locked="0"/>
    </xf>
    <xf numFmtId="0" fontId="4" fillId="0" borderId="2" xfId="0" applyFont="1" applyBorder="1" applyAlignment="1" applyProtection="1">
      <alignment horizontal="distributed" vertical="center" indent="1" shrinkToFit="1"/>
      <protection locked="0"/>
    </xf>
    <xf numFmtId="0" fontId="4" fillId="0" borderId="6" xfId="0" applyFont="1" applyBorder="1" applyAlignment="1" applyProtection="1">
      <alignment horizontal="distributed" vertical="center" indent="1" shrinkToFit="1"/>
      <protection locked="0"/>
    </xf>
    <xf numFmtId="0" fontId="9" fillId="0" borderId="2" xfId="0" applyFont="1" applyBorder="1" applyAlignment="1" applyProtection="1">
      <alignment horizontal="distributed" vertical="center" indent="1" shrinkToFit="1"/>
      <protection locked="0"/>
    </xf>
    <xf numFmtId="0" fontId="9" fillId="0" borderId="6" xfId="0" applyFont="1" applyBorder="1" applyAlignment="1" applyProtection="1">
      <alignment horizontal="distributed" vertical="center" indent="1" shrinkToFit="1"/>
      <protection locked="0"/>
    </xf>
    <xf numFmtId="0" fontId="12" fillId="0" borderId="2" xfId="0" applyFont="1" applyBorder="1" applyAlignment="1" applyProtection="1">
      <alignment horizontal="distributed" vertical="center" indent="1" shrinkToFit="1"/>
      <protection locked="0"/>
    </xf>
    <xf numFmtId="0" fontId="12" fillId="0" borderId="6" xfId="0" applyFont="1" applyBorder="1" applyAlignment="1" applyProtection="1">
      <alignment horizontal="distributed" vertical="center" indent="1" shrinkToFit="1"/>
      <protection locked="0"/>
    </xf>
    <xf numFmtId="0" fontId="4" fillId="0" borderId="2" xfId="0" applyFont="1" applyBorder="1" applyAlignment="1">
      <alignment horizontal="center" vertical="distributed" textRotation="255" indent="1"/>
    </xf>
    <xf numFmtId="0" fontId="4" fillId="0" borderId="6" xfId="0" applyFont="1" applyBorder="1" applyAlignment="1">
      <alignment horizontal="center" vertical="distributed" textRotation="255" inden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distributed" vertical="center" indent="1" shrinkToFit="1"/>
      <protection locked="0"/>
    </xf>
    <xf numFmtId="0" fontId="8" fillId="0" borderId="6" xfId="0" applyFont="1" applyBorder="1" applyAlignment="1" applyProtection="1">
      <alignment horizontal="distributed" vertical="center" indent="1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6" fontId="17" fillId="0" borderId="40" xfId="0" applyNumberFormat="1" applyFont="1" applyBorder="1" applyAlignment="1">
      <alignment horizontal="center" vertical="center"/>
    </xf>
    <xf numFmtId="176" fontId="17" fillId="0" borderId="49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/>
    </xf>
    <xf numFmtId="176" fontId="18" fillId="0" borderId="4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8" fillId="0" borderId="2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9" xfId="0" applyFont="1" applyFill="1" applyBorder="1" applyAlignment="1" applyProtection="1">
      <alignment horizontal="distributed" vertical="center" indent="1" shrinkToFit="1"/>
      <protection locked="0"/>
    </xf>
    <xf numFmtId="0" fontId="13" fillId="0" borderId="10" xfId="0" applyFont="1" applyFill="1" applyBorder="1" applyAlignment="1" applyProtection="1">
      <alignment horizontal="distributed" vertical="center" indent="1" shrinkToFit="1"/>
      <protection locked="0"/>
    </xf>
    <xf numFmtId="0" fontId="13" fillId="0" borderId="33" xfId="0" applyFont="1" applyFill="1" applyBorder="1" applyAlignment="1" applyProtection="1">
      <alignment horizontal="distributed" vertical="center" indent="1" shrinkToFit="1"/>
      <protection locked="0"/>
    </xf>
    <xf numFmtId="0" fontId="13" fillId="0" borderId="18" xfId="0" applyFont="1" applyFill="1" applyBorder="1" applyAlignment="1" applyProtection="1">
      <alignment horizontal="distributed" vertical="center" indent="1" shrinkToFit="1"/>
      <protection locked="0"/>
    </xf>
    <xf numFmtId="0" fontId="13" fillId="0" borderId="52" xfId="0" applyFont="1" applyFill="1" applyBorder="1" applyAlignment="1" applyProtection="1">
      <alignment horizontal="distributed" vertical="center" indent="1" shrinkToFit="1"/>
      <protection locked="0"/>
    </xf>
    <xf numFmtId="0" fontId="4" fillId="0" borderId="4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18" fillId="0" borderId="4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distributed" vertical="distributed" indent="1" shrinkToFit="1"/>
      <protection locked="0"/>
    </xf>
    <xf numFmtId="0" fontId="13" fillId="0" borderId="0" xfId="0" applyFont="1" applyBorder="1" applyAlignment="1" applyProtection="1">
      <alignment horizontal="distributed" vertical="center" indent="1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0" fontId="13" fillId="0" borderId="58" xfId="0" applyFont="1" applyBorder="1" applyAlignment="1" applyProtection="1">
      <alignment horizontal="distributed" vertical="distributed" indent="1" shrinkToFit="1"/>
      <protection locked="0"/>
    </xf>
    <xf numFmtId="0" fontId="13" fillId="0" borderId="59" xfId="0" applyFont="1" applyBorder="1" applyAlignment="1" applyProtection="1">
      <alignment horizontal="distributed" vertical="distributed" indent="1" shrinkToFit="1"/>
      <protection locked="0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0" fontId="13" fillId="0" borderId="63" xfId="0" applyFont="1" applyBorder="1" applyAlignment="1" applyProtection="1">
      <alignment horizontal="distributed" vertical="center" indent="1" shrinkToFit="1"/>
      <protection locked="0"/>
    </xf>
    <xf numFmtId="0" fontId="13" fillId="0" borderId="58" xfId="0" applyFont="1" applyBorder="1" applyAlignment="1" applyProtection="1">
      <alignment horizontal="distributed" vertical="center" indent="1" shrinkToFit="1"/>
      <protection locked="0"/>
    </xf>
    <xf numFmtId="176" fontId="4" fillId="0" borderId="4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10" xfId="0" applyFont="1" applyBorder="1" applyAlignment="1" applyProtection="1">
      <alignment horizontal="distributed" vertical="distributed" indent="1" shrinkToFit="1"/>
      <protection locked="0"/>
    </xf>
    <xf numFmtId="0" fontId="13" fillId="0" borderId="11" xfId="0" applyFont="1" applyBorder="1" applyAlignment="1" applyProtection="1">
      <alignment horizontal="distributed" vertical="distributed" indent="1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/>
    </xf>
    <xf numFmtId="176" fontId="18" fillId="0" borderId="26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distributed" vertical="center" indent="1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7" fillId="0" borderId="44" xfId="0" applyNumberFormat="1" applyFont="1" applyBorder="1" applyAlignment="1">
      <alignment horizontal="center" vertical="center"/>
    </xf>
    <xf numFmtId="176" fontId="18" fillId="0" borderId="44" xfId="0" applyNumberFormat="1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distributed" vertical="center" indent="1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distributed" vertical="distributed" indent="1" shrinkToFit="1"/>
      <protection locked="0"/>
    </xf>
    <xf numFmtId="0" fontId="13" fillId="0" borderId="52" xfId="0" applyFont="1" applyBorder="1" applyAlignment="1" applyProtection="1">
      <alignment horizontal="distributed" vertical="distributed" indent="1" shrinkToFit="1"/>
      <protection locked="0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20" xfId="0" applyNumberFormat="1" applyFont="1" applyBorder="1" applyAlignment="1">
      <alignment horizontal="center" vertical="center"/>
    </xf>
    <xf numFmtId="0" fontId="13" fillId="0" borderId="18" xfId="0" applyFont="1" applyBorder="1" applyAlignment="1" applyProtection="1">
      <alignment horizontal="distributed" vertical="distributed" indent="1" shrinkToFit="1"/>
      <protection locked="0"/>
    </xf>
    <xf numFmtId="176" fontId="0" fillId="0" borderId="44" xfId="0" applyNumberForma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3" fillId="0" borderId="48" xfId="0" applyFont="1" applyBorder="1" applyAlignment="1" applyProtection="1">
      <alignment horizontal="distributed" vertical="center" indent="1" shrinkToFit="1"/>
      <protection locked="0"/>
    </xf>
    <xf numFmtId="0" fontId="13" fillId="0" borderId="18" xfId="0" applyFont="1" applyBorder="1" applyAlignment="1" applyProtection="1">
      <alignment horizontal="distributed" vertical="center" indent="1" shrinkToFi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distributed" vertical="center" indent="1" shrinkToFit="1"/>
      <protection locked="0"/>
    </xf>
    <xf numFmtId="0" fontId="17" fillId="0" borderId="28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3" fillId="0" borderId="57" xfId="0" applyFont="1" applyBorder="1" applyAlignment="1" applyProtection="1">
      <alignment horizontal="distributed" vertical="center" indent="1" shrinkToFit="1"/>
      <protection locked="0"/>
    </xf>
    <xf numFmtId="176" fontId="0" fillId="0" borderId="2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33" xfId="0" applyFont="1" applyBorder="1" applyAlignment="1" applyProtection="1">
      <alignment horizontal="distributed" vertical="center" indent="1" shrinkToFi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17" fillId="0" borderId="3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/>
    </xf>
    <xf numFmtId="176" fontId="17" fillId="0" borderId="62" xfId="0" applyNumberFormat="1" applyFont="1" applyBorder="1" applyAlignment="1">
      <alignment horizontal="center" vertical="center"/>
    </xf>
    <xf numFmtId="176" fontId="18" fillId="0" borderId="35" xfId="0" applyNumberFormat="1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distributed" vertical="center" indent="1" shrinkToFit="1"/>
      <protection locked="0"/>
    </xf>
    <xf numFmtId="0" fontId="13" fillId="0" borderId="52" xfId="0" applyFont="1" applyBorder="1" applyAlignment="1" applyProtection="1">
      <alignment horizontal="distributed" vertical="center" indent="1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/>
    </xf>
    <xf numFmtId="176" fontId="17" fillId="0" borderId="43" xfId="0" applyNumberFormat="1" applyFont="1" applyBorder="1" applyAlignment="1">
      <alignment horizontal="center" vertical="center"/>
    </xf>
    <xf numFmtId="0" fontId="13" fillId="0" borderId="39" xfId="0" applyFont="1" applyBorder="1" applyAlignment="1" applyProtection="1">
      <alignment horizontal="distributed" vertical="center" indent="1" shrinkToFit="1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distributed" vertical="center" indent="1" shrinkToFit="1"/>
      <protection locked="0"/>
    </xf>
    <xf numFmtId="0" fontId="4" fillId="0" borderId="11" xfId="0" applyFont="1" applyFill="1" applyBorder="1" applyAlignment="1" applyProtection="1">
      <alignment horizontal="distributed" vertical="center" indent="1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distributed" vertical="center" indent="1" shrinkToFit="1"/>
      <protection locked="0"/>
    </xf>
    <xf numFmtId="176" fontId="18" fillId="0" borderId="55" xfId="0" applyNumberFormat="1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distributed" vertical="center" indent="1" shrinkToFit="1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4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distributed" vertical="center" indent="1" shrinkToFit="1"/>
      <protection locked="0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distributed" vertical="distributed" indent="1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8" fillId="0" borderId="58" xfId="0" applyNumberFormat="1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distributed" vertical="center" indent="1" shrinkToFit="1"/>
      <protection locked="0"/>
    </xf>
    <xf numFmtId="176" fontId="18" fillId="0" borderId="57" xfId="0" applyNumberFormat="1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distributed" vertical="center" indent="1" shrinkToFit="1"/>
      <protection locked="0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distributed" vertical="distributed" indent="1" shrinkToFit="1"/>
      <protection locked="0"/>
    </xf>
    <xf numFmtId="0" fontId="0" fillId="0" borderId="0" xfId="0" applyBorder="1" applyAlignment="1">
      <alignment horizontal="center"/>
    </xf>
    <xf numFmtId="0" fontId="13" fillId="0" borderId="11" xfId="0" applyFont="1" applyBorder="1" applyAlignment="1" applyProtection="1">
      <alignment horizontal="distributed" vertical="center" indent="1" shrinkToFit="1"/>
      <protection locked="0"/>
    </xf>
    <xf numFmtId="176" fontId="18" fillId="0" borderId="5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distributed" vertical="center" indent="1" shrinkToFit="1"/>
      <protection locked="0"/>
    </xf>
    <xf numFmtId="0" fontId="11" fillId="0" borderId="11" xfId="0" applyFont="1" applyBorder="1" applyAlignment="1" applyProtection="1">
      <alignment horizontal="distributed" vertical="center" indent="1" shrinkToFit="1"/>
      <protection locked="0"/>
    </xf>
    <xf numFmtId="0" fontId="0" fillId="0" borderId="5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10" xfId="0" applyFont="1" applyBorder="1" applyAlignment="1" applyProtection="1">
      <alignment horizontal="distributed" vertical="distributed" indent="1" shrinkToFit="1"/>
      <protection locked="0"/>
    </xf>
    <xf numFmtId="0" fontId="21" fillId="0" borderId="10" xfId="0" applyFont="1" applyBorder="1" applyAlignment="1" applyProtection="1">
      <alignment horizontal="distributed" vertical="distributed" indent="1" shrinkToFit="1"/>
      <protection locked="0"/>
    </xf>
    <xf numFmtId="0" fontId="4" fillId="0" borderId="11" xfId="0" applyFont="1" applyBorder="1" applyAlignment="1" applyProtection="1">
      <alignment horizontal="distributed" vertical="center" indent="1" shrinkToFit="1"/>
      <protection locked="0"/>
    </xf>
    <xf numFmtId="0" fontId="20" fillId="0" borderId="11" xfId="0" applyFont="1" applyBorder="1" applyAlignment="1" applyProtection="1">
      <alignment horizontal="distributed" vertical="center" indent="1" shrinkToFit="1"/>
      <protection locked="0"/>
    </xf>
    <xf numFmtId="0" fontId="20" fillId="0" borderId="11" xfId="0" applyFont="1" applyBorder="1" applyAlignment="1" applyProtection="1">
      <alignment horizontal="distributed" vertical="distributed" indent="1" shrinkToFit="1"/>
      <protection locked="0"/>
    </xf>
    <xf numFmtId="176" fontId="18" fillId="0" borderId="33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52" xfId="0" applyNumberFormat="1" applyFont="1" applyBorder="1" applyAlignment="1">
      <alignment horizontal="center" vertical="center"/>
    </xf>
    <xf numFmtId="0" fontId="21" fillId="0" borderId="11" xfId="0" applyFont="1" applyBorder="1" applyAlignment="1" applyProtection="1">
      <alignment horizontal="distributed" vertical="distributed" indent="1" shrinkToFit="1"/>
      <protection locked="0"/>
    </xf>
    <xf numFmtId="0" fontId="20" fillId="0" borderId="33" xfId="0" applyFont="1" applyBorder="1" applyAlignment="1" applyProtection="1">
      <alignment horizontal="distributed" vertical="distributed" indent="1" shrinkToFit="1"/>
      <protection locked="0"/>
    </xf>
    <xf numFmtId="0" fontId="20" fillId="0" borderId="18" xfId="0" applyFont="1" applyBorder="1" applyAlignment="1" applyProtection="1">
      <alignment horizontal="distributed" vertical="distributed" indent="1" shrinkToFit="1"/>
      <protection locked="0"/>
    </xf>
    <xf numFmtId="0" fontId="21" fillId="0" borderId="33" xfId="0" applyFont="1" applyBorder="1" applyAlignment="1" applyProtection="1">
      <alignment horizontal="distributed" vertical="distributed" indent="1" shrinkToFit="1"/>
      <protection locked="0"/>
    </xf>
    <xf numFmtId="0" fontId="21" fillId="0" borderId="18" xfId="0" applyFont="1" applyBorder="1" applyAlignment="1" applyProtection="1">
      <alignment horizontal="distributed" vertical="distributed" indent="1" shrinkToFit="1"/>
      <protection locked="0"/>
    </xf>
    <xf numFmtId="176" fontId="18" fillId="0" borderId="48" xfId="0" applyNumberFormat="1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0</xdr:rowOff>
    </xdr:from>
    <xdr:to>
      <xdr:col>10</xdr:col>
      <xdr:colOff>0</xdr:colOff>
      <xdr:row>13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3299460" y="2152650"/>
          <a:ext cx="2120265" cy="1905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35560</xdr:colOff>
      <xdr:row>17</xdr:row>
      <xdr:rowOff>1885950</xdr:rowOff>
    </xdr:from>
    <xdr:to>
      <xdr:col>10</xdr:col>
      <xdr:colOff>24606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2988310" y="7143750"/>
          <a:ext cx="2313146" cy="2209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10</xdr:col>
      <xdr:colOff>13607</xdr:colOff>
      <xdr:row>13</xdr:row>
      <xdr:rowOff>27214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2000250" y="2149929"/>
          <a:ext cx="2871107" cy="193221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1372923</xdr:colOff>
      <xdr:row>17</xdr:row>
      <xdr:rowOff>1537607</xdr:rowOff>
    </xdr:from>
    <xdr:to>
      <xdr:col>9</xdr:col>
      <xdr:colOff>7775</xdr:colOff>
      <xdr:row>26</xdr:row>
      <xdr:rowOff>7775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2928025" y="6692770"/>
          <a:ext cx="1589546" cy="152594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207264</xdr:colOff>
      <xdr:row>13</xdr:row>
      <xdr:rowOff>146304</xdr:rowOff>
    </xdr:from>
    <xdr:to>
      <xdr:col>5</xdr:col>
      <xdr:colOff>243840</xdr:colOff>
      <xdr:row>15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77696" y="4230624"/>
          <a:ext cx="1828800" cy="219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0</xdr:rowOff>
    </xdr:from>
    <xdr:to>
      <xdr:col>10</xdr:col>
      <xdr:colOff>0</xdr:colOff>
      <xdr:row>13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1653540" y="2186940"/>
          <a:ext cx="5676900" cy="41681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1400556</xdr:colOff>
      <xdr:row>18</xdr:row>
      <xdr:rowOff>18288</xdr:rowOff>
    </xdr:from>
    <xdr:to>
      <xdr:col>10</xdr:col>
      <xdr:colOff>18288</xdr:colOff>
      <xdr:row>28</xdr:row>
      <xdr:rowOff>6096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2961132" y="7193280"/>
          <a:ext cx="1970532" cy="1816608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24063</xdr:colOff>
      <xdr:row>3</xdr:row>
      <xdr:rowOff>40105</xdr:rowOff>
    </xdr:from>
    <xdr:to>
      <xdr:col>9</xdr:col>
      <xdr:colOff>368968</xdr:colOff>
      <xdr:row>12</xdr:row>
      <xdr:rowOff>160421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>
          <a:cxnSpLocks noChangeShapeType="1"/>
        </xdr:cNvCxnSpPr>
      </xdr:nvCxnSpPr>
      <xdr:spPr bwMode="auto">
        <a:xfrm>
          <a:off x="2967789" y="2269958"/>
          <a:ext cx="2398295" cy="1852863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10</xdr:col>
      <xdr:colOff>0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1990725" y="2152650"/>
          <a:ext cx="2857500" cy="1905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377952</xdr:colOff>
      <xdr:row>13</xdr:row>
      <xdr:rowOff>158496</xdr:rowOff>
    </xdr:from>
    <xdr:to>
      <xdr:col>11</xdr:col>
      <xdr:colOff>97536</xdr:colOff>
      <xdr:row>14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340608" y="4273296"/>
          <a:ext cx="2548128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11906</xdr:rowOff>
    </xdr:from>
    <xdr:to>
      <xdr:col>10</xdr:col>
      <xdr:colOff>353568</xdr:colOff>
      <xdr:row>13</xdr:row>
      <xdr:rowOff>176784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2962656" y="1926050"/>
          <a:ext cx="2791968" cy="224361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19</xdr:row>
      <xdr:rowOff>11906</xdr:rowOff>
    </xdr:from>
    <xdr:to>
      <xdr:col>10</xdr:col>
      <xdr:colOff>18288</xdr:colOff>
      <xdr:row>29</xdr:row>
      <xdr:rowOff>42672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>
          <a:cxnSpLocks noChangeShapeType="1"/>
        </xdr:cNvCxnSpPr>
      </xdr:nvCxnSpPr>
      <xdr:spPr bwMode="auto">
        <a:xfrm>
          <a:off x="2962656" y="5717762"/>
          <a:ext cx="2456688" cy="1920526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53915</xdr:colOff>
      <xdr:row>3</xdr:row>
      <xdr:rowOff>35943</xdr:rowOff>
    </xdr:from>
    <xdr:to>
      <xdr:col>10</xdr:col>
      <xdr:colOff>458278</xdr:colOff>
      <xdr:row>15</xdr:row>
      <xdr:rowOff>35943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>
          <a:cxnSpLocks noChangeShapeType="1"/>
        </xdr:cNvCxnSpPr>
      </xdr:nvCxnSpPr>
      <xdr:spPr bwMode="auto">
        <a:xfrm>
          <a:off x="3019245" y="2192547"/>
          <a:ext cx="3279835" cy="226443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20</xdr:row>
      <xdr:rowOff>11906</xdr:rowOff>
    </xdr:from>
    <xdr:to>
      <xdr:col>10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>
          <a:cxnSpLocks noChangeShapeType="1"/>
        </xdr:cNvCxnSpPr>
      </xdr:nvCxnSpPr>
      <xdr:spPr bwMode="auto">
        <a:xfrm>
          <a:off x="1990725" y="2164556"/>
          <a:ext cx="2857500" cy="1916907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3</xdr:row>
      <xdr:rowOff>22860</xdr:rowOff>
    </xdr:from>
    <xdr:to>
      <xdr:col>9</xdr:col>
      <xdr:colOff>390525</xdr:colOff>
      <xdr:row>12</xdr:row>
      <xdr:rowOff>180975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>
          <a:off x="3284220" y="2175510"/>
          <a:ext cx="2668905" cy="187261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7620</xdr:colOff>
      <xdr:row>18</xdr:row>
      <xdr:rowOff>0</xdr:rowOff>
    </xdr:from>
    <xdr:to>
      <xdr:col>9</xdr:col>
      <xdr:colOff>19050</xdr:colOff>
      <xdr:row>26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>
          <a:off x="3284220" y="6572250"/>
          <a:ext cx="2297430" cy="1543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9</xdr:col>
      <xdr:colOff>0</xdr:colOff>
      <xdr:row>11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>
          <a:cxnSpLocks noChangeShapeType="1"/>
        </xdr:cNvCxnSpPr>
      </xdr:nvCxnSpPr>
      <xdr:spPr bwMode="auto">
        <a:xfrm>
          <a:off x="1630680" y="2247900"/>
          <a:ext cx="4678680" cy="3429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3</xdr:row>
      <xdr:rowOff>0</xdr:rowOff>
    </xdr:from>
    <xdr:to>
      <xdr:col>10</xdr:col>
      <xdr:colOff>408432</xdr:colOff>
      <xdr:row>14</xdr:row>
      <xdr:rowOff>170688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>
          <a:off x="2688336" y="2243328"/>
          <a:ext cx="2542032" cy="224942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9</xdr:col>
      <xdr:colOff>565547</xdr:colOff>
      <xdr:row>30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>
          <a:off x="1990725" y="2228850"/>
          <a:ext cx="2851547" cy="1905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1200912</xdr:colOff>
      <xdr:row>15</xdr:row>
      <xdr:rowOff>134112</xdr:rowOff>
    </xdr:from>
    <xdr:to>
      <xdr:col>9</xdr:col>
      <xdr:colOff>73152</xdr:colOff>
      <xdr:row>17</xdr:row>
      <xdr:rowOff>48768</xdr:rowOff>
    </xdr:to>
    <xdr:sp macro="" textlink="">
      <xdr:nvSpPr>
        <xdr:cNvPr id="2" name="テキスト ボックス 1"/>
        <xdr:cNvSpPr txBox="1"/>
      </xdr:nvSpPr>
      <xdr:spPr>
        <a:xfrm>
          <a:off x="2517648" y="4645152"/>
          <a:ext cx="1950720" cy="280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8"/>
  <sheetViews>
    <sheetView zoomScale="98" zoomScaleNormal="98" workbookViewId="0">
      <selection activeCell="R12" sqref="R12"/>
    </sheetView>
  </sheetViews>
  <sheetFormatPr defaultColWidth="8.875" defaultRowHeight="14.25" x14ac:dyDescent="0.15"/>
  <cols>
    <col min="1" max="4" width="5.625" style="38" customWidth="1"/>
    <col min="5" max="5" width="20.5" style="38" customWidth="1"/>
    <col min="6" max="14" width="5.625" style="38" customWidth="1"/>
    <col min="15" max="15" width="8.875" style="38"/>
    <col min="16" max="16" width="7.5" style="38" customWidth="1"/>
    <col min="17" max="17" width="5.875" style="38" customWidth="1"/>
    <col min="18" max="18" width="22.625" style="38" customWidth="1"/>
    <col min="19" max="16384" width="8.875" style="38"/>
  </cols>
  <sheetData>
    <row r="1" spans="1:21" ht="35.450000000000003" customHeight="1" x14ac:dyDescent="0.15">
      <c r="A1" s="106" t="s">
        <v>99</v>
      </c>
      <c r="B1" s="106"/>
      <c r="C1" s="106"/>
      <c r="D1" s="106"/>
      <c r="E1" s="107"/>
      <c r="F1" s="107"/>
      <c r="G1" s="107"/>
      <c r="H1" s="107"/>
      <c r="I1" s="107"/>
      <c r="J1" s="107"/>
      <c r="K1" s="107"/>
      <c r="L1" s="107"/>
      <c r="M1" s="107"/>
    </row>
    <row r="2" spans="1:21" ht="14.45" customHeight="1" x14ac:dyDescent="0.15">
      <c r="A2" s="111" t="s">
        <v>64</v>
      </c>
      <c r="B2" s="111" t="s">
        <v>62</v>
      </c>
      <c r="C2" s="111" t="s">
        <v>63</v>
      </c>
      <c r="D2" s="111" t="s">
        <v>65</v>
      </c>
      <c r="E2" s="39"/>
      <c r="F2" s="40">
        <v>1</v>
      </c>
      <c r="G2" s="40">
        <v>2</v>
      </c>
      <c r="H2" s="40">
        <v>3</v>
      </c>
      <c r="I2" s="40">
        <v>4</v>
      </c>
      <c r="J2" s="40">
        <v>5</v>
      </c>
      <c r="K2" s="97" t="s">
        <v>1</v>
      </c>
      <c r="L2" s="97" t="s">
        <v>2</v>
      </c>
      <c r="M2" s="99" t="s">
        <v>3</v>
      </c>
      <c r="N2" s="99" t="s">
        <v>4</v>
      </c>
    </row>
    <row r="3" spans="1:21" ht="120.6" customHeight="1" x14ac:dyDescent="0.15">
      <c r="A3" s="112"/>
      <c r="B3" s="112"/>
      <c r="C3" s="112"/>
      <c r="D3" s="112"/>
      <c r="E3" s="41" t="s">
        <v>66</v>
      </c>
      <c r="F3" s="42" t="s">
        <v>10</v>
      </c>
      <c r="G3" s="42" t="s">
        <v>5</v>
      </c>
      <c r="H3" s="42" t="s">
        <v>107</v>
      </c>
      <c r="I3" s="93" t="s">
        <v>108</v>
      </c>
      <c r="J3" s="42" t="s">
        <v>8</v>
      </c>
      <c r="K3" s="97"/>
      <c r="L3" s="97"/>
      <c r="M3" s="100"/>
      <c r="N3" s="100"/>
      <c r="P3" s="43"/>
      <c r="Q3" s="43"/>
      <c r="R3" s="43"/>
    </row>
    <row r="4" spans="1:21" ht="15" customHeight="1" x14ac:dyDescent="0.15">
      <c r="A4" s="97" t="s">
        <v>51</v>
      </c>
      <c r="B4" s="99">
        <v>8</v>
      </c>
      <c r="C4" s="99">
        <v>1</v>
      </c>
      <c r="D4" s="99">
        <v>20</v>
      </c>
      <c r="E4" s="108" t="s">
        <v>10</v>
      </c>
      <c r="F4" s="44"/>
      <c r="G4" s="44" t="s">
        <v>87</v>
      </c>
      <c r="H4" s="44" t="s">
        <v>87</v>
      </c>
      <c r="I4" s="44" t="s">
        <v>88</v>
      </c>
      <c r="J4" s="44" t="s">
        <v>87</v>
      </c>
      <c r="K4" s="97">
        <f>COUNTIF(F4:J4,"○")</f>
        <v>3</v>
      </c>
      <c r="L4" s="97">
        <f>COUNTIF(F4:J4,"×")</f>
        <v>1</v>
      </c>
      <c r="M4" s="99">
        <f>SUM(F5:J5)</f>
        <v>8</v>
      </c>
      <c r="N4" s="109">
        <f>_xlfn.RANK.EQ(P4,$P$4:$P$13)</f>
        <v>2</v>
      </c>
      <c r="P4" s="45">
        <f>K4*1000+M4</f>
        <v>3008</v>
      </c>
      <c r="Q4" s="46"/>
      <c r="R4" s="47"/>
      <c r="S4" s="48"/>
      <c r="T4" s="48"/>
      <c r="U4" s="48"/>
    </row>
    <row r="5" spans="1:21" ht="15" customHeight="1" x14ac:dyDescent="0.15">
      <c r="A5" s="97"/>
      <c r="B5" s="100"/>
      <c r="C5" s="100"/>
      <c r="D5" s="100"/>
      <c r="E5" s="108"/>
      <c r="F5" s="49"/>
      <c r="G5" s="49">
        <v>2</v>
      </c>
      <c r="H5" s="49">
        <v>2</v>
      </c>
      <c r="I5" s="49">
        <v>1</v>
      </c>
      <c r="J5" s="49">
        <v>3</v>
      </c>
      <c r="K5" s="97"/>
      <c r="L5" s="97"/>
      <c r="M5" s="100"/>
      <c r="N5" s="110"/>
      <c r="P5" s="45"/>
      <c r="Q5" s="46"/>
      <c r="R5" s="47"/>
      <c r="S5" s="48"/>
      <c r="T5" s="48"/>
      <c r="U5" s="48"/>
    </row>
    <row r="6" spans="1:21" ht="15" customHeight="1" x14ac:dyDescent="0.15">
      <c r="A6" s="97" t="s">
        <v>52</v>
      </c>
      <c r="B6" s="99">
        <v>6</v>
      </c>
      <c r="C6" s="99">
        <v>3</v>
      </c>
      <c r="D6" s="99">
        <v>19</v>
      </c>
      <c r="E6" s="101" t="s">
        <v>5</v>
      </c>
      <c r="F6" s="44" t="s">
        <v>88</v>
      </c>
      <c r="G6" s="44"/>
      <c r="H6" s="44" t="s">
        <v>88</v>
      </c>
      <c r="I6" s="88" t="s">
        <v>88</v>
      </c>
      <c r="J6" s="44" t="s">
        <v>87</v>
      </c>
      <c r="K6" s="97">
        <f t="shared" ref="K6" si="0">COUNTIF(F6:J6,"○")</f>
        <v>1</v>
      </c>
      <c r="L6" s="97">
        <f t="shared" ref="L6" si="1">COUNTIF(F6:J6,"×")</f>
        <v>3</v>
      </c>
      <c r="M6" s="99">
        <f t="shared" ref="M6" si="2">SUM(F7:J7)</f>
        <v>5</v>
      </c>
      <c r="N6" s="109">
        <f t="shared" ref="N6" si="3">_xlfn.RANK.EQ(P6,$P$4:$P$13)</f>
        <v>3</v>
      </c>
      <c r="P6" s="45">
        <f t="shared" ref="P6" si="4">K6*1000+M6</f>
        <v>1005</v>
      </c>
      <c r="Q6" s="46"/>
      <c r="S6" s="48"/>
      <c r="T6" s="48"/>
      <c r="U6" s="48"/>
    </row>
    <row r="7" spans="1:21" ht="15" customHeight="1" x14ac:dyDescent="0.15">
      <c r="A7" s="97"/>
      <c r="B7" s="100"/>
      <c r="C7" s="100"/>
      <c r="D7" s="100"/>
      <c r="E7" s="102"/>
      <c r="F7" s="49">
        <v>1</v>
      </c>
      <c r="G7" s="49"/>
      <c r="H7" s="49">
        <v>1</v>
      </c>
      <c r="I7" s="89">
        <v>1</v>
      </c>
      <c r="J7" s="49">
        <v>2</v>
      </c>
      <c r="K7" s="97"/>
      <c r="L7" s="97"/>
      <c r="M7" s="100"/>
      <c r="N7" s="110"/>
      <c r="P7" s="45"/>
      <c r="Q7" s="46"/>
      <c r="S7" s="48"/>
      <c r="T7" s="48"/>
      <c r="U7" s="48"/>
    </row>
    <row r="8" spans="1:21" ht="15" customHeight="1" x14ac:dyDescent="0.15">
      <c r="A8" s="97" t="s">
        <v>53</v>
      </c>
      <c r="B8" s="99">
        <v>6</v>
      </c>
      <c r="C8" s="99">
        <v>3</v>
      </c>
      <c r="D8" s="99">
        <v>16</v>
      </c>
      <c r="E8" s="101" t="s">
        <v>31</v>
      </c>
      <c r="F8" s="44" t="s">
        <v>88</v>
      </c>
      <c r="G8" s="44" t="s">
        <v>87</v>
      </c>
      <c r="H8" s="44"/>
      <c r="I8" s="44" t="s">
        <v>88</v>
      </c>
      <c r="J8" s="44" t="s">
        <v>88</v>
      </c>
      <c r="K8" s="97">
        <f t="shared" ref="K8" si="5">COUNTIF(F8:J8,"○")</f>
        <v>1</v>
      </c>
      <c r="L8" s="97">
        <f t="shared" ref="L8" si="6">COUNTIF(F8:J8,"×")</f>
        <v>3</v>
      </c>
      <c r="M8" s="99">
        <f t="shared" ref="M8" si="7">SUM(F9:J9)</f>
        <v>5</v>
      </c>
      <c r="N8" s="109">
        <f t="shared" ref="N8" si="8">_xlfn.RANK.EQ(P8,$P$4:$P$13)</f>
        <v>3</v>
      </c>
      <c r="P8" s="45">
        <f t="shared" ref="P8" si="9">K8*1000+M8</f>
        <v>1005</v>
      </c>
      <c r="Q8" s="46"/>
      <c r="S8" s="48"/>
      <c r="T8" s="48"/>
      <c r="U8" s="48"/>
    </row>
    <row r="9" spans="1:21" ht="15" customHeight="1" x14ac:dyDescent="0.15">
      <c r="A9" s="97"/>
      <c r="B9" s="100"/>
      <c r="C9" s="100"/>
      <c r="D9" s="100"/>
      <c r="E9" s="102"/>
      <c r="F9" s="49">
        <v>1</v>
      </c>
      <c r="G9" s="49">
        <v>2</v>
      </c>
      <c r="H9" s="49"/>
      <c r="I9" s="49">
        <v>1</v>
      </c>
      <c r="J9" s="49">
        <v>1</v>
      </c>
      <c r="K9" s="97"/>
      <c r="L9" s="97"/>
      <c r="M9" s="100"/>
      <c r="N9" s="110"/>
      <c r="P9" s="45"/>
      <c r="Q9" s="46"/>
      <c r="S9" s="48"/>
      <c r="T9" s="48"/>
      <c r="U9" s="48"/>
    </row>
    <row r="10" spans="1:21" ht="15" customHeight="1" x14ac:dyDescent="0.15">
      <c r="A10" s="97" t="s">
        <v>54</v>
      </c>
      <c r="B10" s="99">
        <v>6</v>
      </c>
      <c r="C10" s="99">
        <v>3</v>
      </c>
      <c r="D10" s="99">
        <v>14</v>
      </c>
      <c r="E10" s="101" t="s">
        <v>9</v>
      </c>
      <c r="F10" s="44" t="s">
        <v>87</v>
      </c>
      <c r="G10" s="88" t="s">
        <v>87</v>
      </c>
      <c r="H10" s="44" t="s">
        <v>87</v>
      </c>
      <c r="I10" s="44"/>
      <c r="J10" s="44" t="s">
        <v>87</v>
      </c>
      <c r="K10" s="97">
        <f t="shared" ref="K10" si="10">COUNTIF(F10:J10,"○")</f>
        <v>4</v>
      </c>
      <c r="L10" s="97">
        <f t="shared" ref="L10" si="11">COUNTIF(F10:J10,"×")</f>
        <v>0</v>
      </c>
      <c r="M10" s="99">
        <f t="shared" ref="M10" si="12">SUM(F11:J11)</f>
        <v>9</v>
      </c>
      <c r="N10" s="109">
        <f t="shared" ref="N10" si="13">_xlfn.RANK.EQ(P10,$P$4:$P$13)</f>
        <v>1</v>
      </c>
      <c r="P10" s="45">
        <f t="shared" ref="P10" si="14">K10*1000+M10</f>
        <v>4009</v>
      </c>
      <c r="Q10" s="46"/>
      <c r="S10" s="48"/>
      <c r="T10" s="48"/>
      <c r="U10" s="48"/>
    </row>
    <row r="11" spans="1:21" ht="15" customHeight="1" x14ac:dyDescent="0.15">
      <c r="A11" s="97"/>
      <c r="B11" s="100"/>
      <c r="C11" s="100"/>
      <c r="D11" s="100"/>
      <c r="E11" s="102"/>
      <c r="F11" s="49">
        <v>2</v>
      </c>
      <c r="G11" s="89">
        <v>2</v>
      </c>
      <c r="H11" s="49">
        <v>2</v>
      </c>
      <c r="I11" s="49"/>
      <c r="J11" s="49">
        <v>3</v>
      </c>
      <c r="K11" s="97"/>
      <c r="L11" s="97"/>
      <c r="M11" s="100"/>
      <c r="N11" s="110"/>
      <c r="P11" s="45"/>
      <c r="Q11" s="46"/>
      <c r="S11" s="48"/>
      <c r="T11" s="48"/>
      <c r="U11" s="48"/>
    </row>
    <row r="12" spans="1:21" ht="15" customHeight="1" x14ac:dyDescent="0.15">
      <c r="A12" s="97" t="s">
        <v>55</v>
      </c>
      <c r="B12" s="99">
        <v>5</v>
      </c>
      <c r="C12" s="99">
        <v>4</v>
      </c>
      <c r="D12" s="99">
        <v>18</v>
      </c>
      <c r="E12" s="101" t="s">
        <v>8</v>
      </c>
      <c r="F12" s="44" t="s">
        <v>88</v>
      </c>
      <c r="G12" s="44" t="s">
        <v>88</v>
      </c>
      <c r="H12" s="44" t="s">
        <v>87</v>
      </c>
      <c r="I12" s="44" t="s">
        <v>88</v>
      </c>
      <c r="J12" s="44"/>
      <c r="K12" s="97">
        <f t="shared" ref="K12" si="15">COUNTIF(F12:J12,"○")</f>
        <v>1</v>
      </c>
      <c r="L12" s="97">
        <f t="shared" ref="L12" si="16">COUNTIF(F12:J12,"×")</f>
        <v>3</v>
      </c>
      <c r="M12" s="99">
        <f t="shared" ref="M12" si="17">SUM(F13:J13)</f>
        <v>3</v>
      </c>
      <c r="N12" s="109">
        <f t="shared" ref="N12" si="18">_xlfn.RANK.EQ(P12,$P$4:$P$13)</f>
        <v>5</v>
      </c>
      <c r="P12" s="45">
        <f t="shared" ref="P12" si="19">K12*1000+M12</f>
        <v>1003</v>
      </c>
      <c r="Q12" s="46"/>
      <c r="R12" s="47"/>
      <c r="S12" s="48"/>
      <c r="T12" s="48"/>
      <c r="U12" s="48"/>
    </row>
    <row r="13" spans="1:21" ht="15" customHeight="1" x14ac:dyDescent="0.15">
      <c r="A13" s="97"/>
      <c r="B13" s="100"/>
      <c r="C13" s="100"/>
      <c r="D13" s="100"/>
      <c r="E13" s="102"/>
      <c r="F13" s="49">
        <v>0</v>
      </c>
      <c r="G13" s="49">
        <v>1</v>
      </c>
      <c r="H13" s="49">
        <v>2</v>
      </c>
      <c r="I13" s="49">
        <v>0</v>
      </c>
      <c r="J13" s="49"/>
      <c r="K13" s="97"/>
      <c r="L13" s="97"/>
      <c r="M13" s="100"/>
      <c r="N13" s="110"/>
      <c r="O13" s="45"/>
      <c r="P13" s="45"/>
      <c r="Q13" s="46"/>
      <c r="R13" s="47"/>
      <c r="S13" s="48"/>
      <c r="T13" s="48"/>
      <c r="U13" s="48"/>
    </row>
    <row r="16" spans="1:21" ht="50.1" customHeight="1" x14ac:dyDescent="0.15">
      <c r="A16" s="106" t="s">
        <v>100</v>
      </c>
      <c r="B16" s="106"/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6" x14ac:dyDescent="0.15">
      <c r="A17" s="111" t="s">
        <v>64</v>
      </c>
      <c r="B17" s="111" t="s">
        <v>62</v>
      </c>
      <c r="C17" s="111" t="s">
        <v>63</v>
      </c>
      <c r="D17" s="111" t="s">
        <v>65</v>
      </c>
      <c r="E17" s="105" t="s">
        <v>67</v>
      </c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97" t="s">
        <v>1</v>
      </c>
      <c r="L17" s="97" t="s">
        <v>2</v>
      </c>
      <c r="M17" s="97" t="s">
        <v>3</v>
      </c>
      <c r="N17" s="97" t="s">
        <v>4</v>
      </c>
    </row>
    <row r="18" spans="1:16" ht="121.9" customHeight="1" x14ac:dyDescent="0.15">
      <c r="A18" s="112"/>
      <c r="B18" s="112"/>
      <c r="C18" s="112"/>
      <c r="D18" s="112"/>
      <c r="E18" s="105"/>
      <c r="F18" s="42" t="s">
        <v>109</v>
      </c>
      <c r="G18" s="42" t="s">
        <v>110</v>
      </c>
      <c r="H18" s="42" t="s">
        <v>111</v>
      </c>
      <c r="I18" s="42" t="s">
        <v>68</v>
      </c>
      <c r="J18" s="42" t="s">
        <v>106</v>
      </c>
      <c r="K18" s="97"/>
      <c r="L18" s="97"/>
      <c r="M18" s="97"/>
      <c r="N18" s="97"/>
    </row>
    <row r="19" spans="1:16" x14ac:dyDescent="0.15">
      <c r="A19" s="97" t="s">
        <v>56</v>
      </c>
      <c r="B19" s="99">
        <v>4</v>
      </c>
      <c r="C19" s="99">
        <v>5</v>
      </c>
      <c r="D19" s="99">
        <v>13</v>
      </c>
      <c r="E19" s="101" t="s">
        <v>7</v>
      </c>
      <c r="F19" s="44"/>
      <c r="G19" s="44" t="s">
        <v>87</v>
      </c>
      <c r="H19" s="44" t="s">
        <v>87</v>
      </c>
      <c r="I19" s="44" t="s">
        <v>88</v>
      </c>
      <c r="J19" s="44" t="s">
        <v>87</v>
      </c>
      <c r="K19" s="97">
        <f>COUNTIF(F19:J19,"○")</f>
        <v>3</v>
      </c>
      <c r="L19" s="97">
        <f>COUNTIF(F19:J19,"×")</f>
        <v>1</v>
      </c>
      <c r="M19" s="97">
        <f>SUM(F20:J20)</f>
        <v>9</v>
      </c>
      <c r="N19" s="98">
        <f>_xlfn.RANK.EQ(P19,$P$19:$P$28)</f>
        <v>1</v>
      </c>
      <c r="P19" s="45">
        <f t="shared" ref="P19:P27" si="20">K19*100+M19</f>
        <v>309</v>
      </c>
    </row>
    <row r="20" spans="1:16" ht="14.45" customHeight="1" x14ac:dyDescent="0.15">
      <c r="A20" s="97"/>
      <c r="B20" s="100"/>
      <c r="C20" s="100"/>
      <c r="D20" s="100"/>
      <c r="E20" s="102"/>
      <c r="F20" s="49"/>
      <c r="G20" s="49">
        <v>3</v>
      </c>
      <c r="H20" s="49">
        <v>2</v>
      </c>
      <c r="I20" s="49">
        <v>1</v>
      </c>
      <c r="J20" s="49">
        <v>3</v>
      </c>
      <c r="K20" s="97"/>
      <c r="L20" s="97"/>
      <c r="M20" s="97"/>
      <c r="N20" s="98"/>
      <c r="P20" s="45"/>
    </row>
    <row r="21" spans="1:16" x14ac:dyDescent="0.15">
      <c r="A21" s="97" t="s">
        <v>57</v>
      </c>
      <c r="B21" s="99">
        <v>4</v>
      </c>
      <c r="C21" s="99">
        <v>5</v>
      </c>
      <c r="D21" s="99">
        <v>11</v>
      </c>
      <c r="E21" s="101" t="s">
        <v>6</v>
      </c>
      <c r="F21" s="44" t="s">
        <v>88</v>
      </c>
      <c r="G21" s="44"/>
      <c r="H21" s="44" t="s">
        <v>88</v>
      </c>
      <c r="I21" s="44" t="s">
        <v>88</v>
      </c>
      <c r="J21" s="44" t="s">
        <v>87</v>
      </c>
      <c r="K21" s="97">
        <f>COUNTIF(F21:J21,"○")</f>
        <v>1</v>
      </c>
      <c r="L21" s="97">
        <f>COUNTIF(F21:J21,"×")</f>
        <v>3</v>
      </c>
      <c r="M21" s="97">
        <f>SUM(F22:J22)</f>
        <v>4</v>
      </c>
      <c r="N21" s="98">
        <f>_xlfn.RANK.EQ(P21,$P$19:$P$28)</f>
        <v>4</v>
      </c>
      <c r="P21" s="45">
        <f t="shared" si="20"/>
        <v>104</v>
      </c>
    </row>
    <row r="22" spans="1:16" x14ac:dyDescent="0.15">
      <c r="A22" s="97"/>
      <c r="B22" s="100"/>
      <c r="C22" s="100"/>
      <c r="D22" s="100"/>
      <c r="E22" s="102"/>
      <c r="F22" s="49">
        <v>0</v>
      </c>
      <c r="G22" s="49"/>
      <c r="H22" s="49">
        <v>1</v>
      </c>
      <c r="I22" s="49">
        <v>1</v>
      </c>
      <c r="J22" s="49">
        <v>2</v>
      </c>
      <c r="K22" s="97"/>
      <c r="L22" s="97"/>
      <c r="M22" s="97"/>
      <c r="N22" s="98"/>
      <c r="P22" s="45"/>
    </row>
    <row r="23" spans="1:16" x14ac:dyDescent="0.15">
      <c r="A23" s="97" t="s">
        <v>58</v>
      </c>
      <c r="B23" s="99">
        <v>3</v>
      </c>
      <c r="C23" s="99">
        <v>6</v>
      </c>
      <c r="D23" s="99">
        <v>9</v>
      </c>
      <c r="E23" s="103" t="s">
        <v>105</v>
      </c>
      <c r="F23" s="44" t="s">
        <v>88</v>
      </c>
      <c r="G23" s="44" t="s">
        <v>87</v>
      </c>
      <c r="H23" s="44"/>
      <c r="I23" s="44" t="s">
        <v>87</v>
      </c>
      <c r="J23" s="44" t="s">
        <v>87</v>
      </c>
      <c r="K23" s="97">
        <f>COUNTIF(F23:J23,"○")</f>
        <v>3</v>
      </c>
      <c r="L23" s="97">
        <f>COUNTIF(F23:J23,"×")</f>
        <v>1</v>
      </c>
      <c r="M23" s="97">
        <f>SUM(F24:J24)</f>
        <v>7</v>
      </c>
      <c r="N23" s="98">
        <f>_xlfn.RANK.EQ(P23,$P$19:$P$28)</f>
        <v>2</v>
      </c>
      <c r="P23" s="45">
        <f t="shared" si="20"/>
        <v>307</v>
      </c>
    </row>
    <row r="24" spans="1:16" ht="14.45" customHeight="1" x14ac:dyDescent="0.15">
      <c r="A24" s="97"/>
      <c r="B24" s="100"/>
      <c r="C24" s="100"/>
      <c r="D24" s="100"/>
      <c r="E24" s="104"/>
      <c r="F24" s="49">
        <v>1</v>
      </c>
      <c r="G24" s="49">
        <v>2</v>
      </c>
      <c r="H24" s="49"/>
      <c r="I24" s="49">
        <v>2</v>
      </c>
      <c r="J24" s="49">
        <v>2</v>
      </c>
      <c r="K24" s="97"/>
      <c r="L24" s="97"/>
      <c r="M24" s="97"/>
      <c r="N24" s="98"/>
      <c r="P24" s="45"/>
    </row>
    <row r="25" spans="1:16" x14ac:dyDescent="0.15">
      <c r="A25" s="97" t="s">
        <v>59</v>
      </c>
      <c r="B25" s="99">
        <v>2</v>
      </c>
      <c r="C25" s="99">
        <v>7</v>
      </c>
      <c r="D25" s="99">
        <v>10</v>
      </c>
      <c r="E25" s="101" t="s">
        <v>32</v>
      </c>
      <c r="F25" s="44" t="s">
        <v>87</v>
      </c>
      <c r="G25" s="44" t="s">
        <v>87</v>
      </c>
      <c r="H25" s="44" t="s">
        <v>88</v>
      </c>
      <c r="I25" s="44"/>
      <c r="J25" s="44" t="s">
        <v>87</v>
      </c>
      <c r="K25" s="97">
        <f>COUNTIF(F25:J25,"○")</f>
        <v>3</v>
      </c>
      <c r="L25" s="97">
        <f>COUNTIF(F25:J25,"×")</f>
        <v>1</v>
      </c>
      <c r="M25" s="97">
        <f>SUM(F26:J26)</f>
        <v>7</v>
      </c>
      <c r="N25" s="98">
        <f>_xlfn.RANK.EQ(P25,$P$19:$P$28)</f>
        <v>2</v>
      </c>
      <c r="P25" s="45">
        <f t="shared" si="20"/>
        <v>307</v>
      </c>
    </row>
    <row r="26" spans="1:16" ht="14.45" customHeight="1" x14ac:dyDescent="0.15">
      <c r="A26" s="97"/>
      <c r="B26" s="100"/>
      <c r="C26" s="100"/>
      <c r="D26" s="100"/>
      <c r="E26" s="102"/>
      <c r="F26" s="49">
        <v>2</v>
      </c>
      <c r="G26" s="49">
        <v>2</v>
      </c>
      <c r="H26" s="49">
        <v>1</v>
      </c>
      <c r="I26" s="49"/>
      <c r="J26" s="49">
        <v>2</v>
      </c>
      <c r="K26" s="97"/>
      <c r="L26" s="97"/>
      <c r="M26" s="97"/>
      <c r="N26" s="98"/>
      <c r="P26" s="45"/>
    </row>
    <row r="27" spans="1:16" x14ac:dyDescent="0.15">
      <c r="A27" s="97" t="s">
        <v>60</v>
      </c>
      <c r="B27" s="99">
        <v>1</v>
      </c>
      <c r="C27" s="99">
        <v>8</v>
      </c>
      <c r="D27" s="99">
        <v>5</v>
      </c>
      <c r="E27" s="101" t="s">
        <v>106</v>
      </c>
      <c r="F27" s="44" t="s">
        <v>88</v>
      </c>
      <c r="G27" s="44" t="s">
        <v>88</v>
      </c>
      <c r="H27" s="44" t="s">
        <v>88</v>
      </c>
      <c r="I27" s="44" t="s">
        <v>88</v>
      </c>
      <c r="J27" s="44"/>
      <c r="K27" s="97">
        <f>COUNTIF(F27:J27,"○")</f>
        <v>0</v>
      </c>
      <c r="L27" s="97">
        <f>COUNTIF(F27:J27,"×")</f>
        <v>4</v>
      </c>
      <c r="M27" s="97">
        <f>SUM(F28:J28)</f>
        <v>3</v>
      </c>
      <c r="N27" s="98">
        <f>_xlfn.RANK.EQ(P27,$P$19:$P$28)</f>
        <v>5</v>
      </c>
      <c r="P27" s="45">
        <f t="shared" si="20"/>
        <v>3</v>
      </c>
    </row>
    <row r="28" spans="1:16" x14ac:dyDescent="0.15">
      <c r="A28" s="97"/>
      <c r="B28" s="100"/>
      <c r="C28" s="100"/>
      <c r="D28" s="100"/>
      <c r="E28" s="102"/>
      <c r="F28" s="49">
        <v>0</v>
      </c>
      <c r="G28" s="49">
        <v>1</v>
      </c>
      <c r="H28" s="49">
        <v>1</v>
      </c>
      <c r="I28" s="49">
        <v>1</v>
      </c>
      <c r="J28" s="49"/>
      <c r="K28" s="97"/>
      <c r="L28" s="97"/>
      <c r="M28" s="97"/>
      <c r="N28" s="98"/>
      <c r="P28" s="45"/>
    </row>
  </sheetData>
  <mergeCells count="109">
    <mergeCell ref="N4:N5"/>
    <mergeCell ref="N6:N7"/>
    <mergeCell ref="N8:N9"/>
    <mergeCell ref="N10:N11"/>
    <mergeCell ref="N12:N13"/>
    <mergeCell ref="N2:N3"/>
    <mergeCell ref="A17:A18"/>
    <mergeCell ref="B17:B18"/>
    <mergeCell ref="C17:C18"/>
    <mergeCell ref="D17:D18"/>
    <mergeCell ref="A2:A3"/>
    <mergeCell ref="B2:B3"/>
    <mergeCell ref="C2:C3"/>
    <mergeCell ref="D2:D3"/>
    <mergeCell ref="A6:A7"/>
    <mergeCell ref="B6:B7"/>
    <mergeCell ref="C6:C7"/>
    <mergeCell ref="D6:D7"/>
    <mergeCell ref="E10:E11"/>
    <mergeCell ref="A8:A9"/>
    <mergeCell ref="B8:B9"/>
    <mergeCell ref="C8:C9"/>
    <mergeCell ref="D8:D9"/>
    <mergeCell ref="L12:L13"/>
    <mergeCell ref="M12:M13"/>
    <mergeCell ref="A10:A11"/>
    <mergeCell ref="B10:B11"/>
    <mergeCell ref="C10:C11"/>
    <mergeCell ref="D10:D11"/>
    <mergeCell ref="A1:M1"/>
    <mergeCell ref="K2:K3"/>
    <mergeCell ref="L2:L3"/>
    <mergeCell ref="M2:M3"/>
    <mergeCell ref="A4:A5"/>
    <mergeCell ref="B4:B5"/>
    <mergeCell ref="C4:C5"/>
    <mergeCell ref="D4:D5"/>
    <mergeCell ref="E4:E5"/>
    <mergeCell ref="K4:K5"/>
    <mergeCell ref="L4:L5"/>
    <mergeCell ref="M4:M5"/>
    <mergeCell ref="L10:L11"/>
    <mergeCell ref="M19:M20"/>
    <mergeCell ref="N19:N20"/>
    <mergeCell ref="E8:E9"/>
    <mergeCell ref="K6:K7"/>
    <mergeCell ref="L6:L7"/>
    <mergeCell ref="M6:M7"/>
    <mergeCell ref="E6:E7"/>
    <mergeCell ref="K8:K9"/>
    <mergeCell ref="L8:L9"/>
    <mergeCell ref="M8:M9"/>
    <mergeCell ref="E17:E18"/>
    <mergeCell ref="K17:K18"/>
    <mergeCell ref="L17:L18"/>
    <mergeCell ref="M17:M18"/>
    <mergeCell ref="A16:N16"/>
    <mergeCell ref="N17:N18"/>
    <mergeCell ref="M10:M11"/>
    <mergeCell ref="A12:A13"/>
    <mergeCell ref="B12:B13"/>
    <mergeCell ref="C12:C13"/>
    <mergeCell ref="D12:D13"/>
    <mergeCell ref="E12:E13"/>
    <mergeCell ref="K12:K13"/>
    <mergeCell ref="K10:K11"/>
    <mergeCell ref="D21:D22"/>
    <mergeCell ref="E25:E26"/>
    <mergeCell ref="A25:A26"/>
    <mergeCell ref="B25:B26"/>
    <mergeCell ref="C25:C26"/>
    <mergeCell ref="D25:D26"/>
    <mergeCell ref="A19:A20"/>
    <mergeCell ref="B19:B20"/>
    <mergeCell ref="C19:C20"/>
    <mergeCell ref="D19:D20"/>
    <mergeCell ref="K19:K20"/>
    <mergeCell ref="E19:E20"/>
    <mergeCell ref="K25:K26"/>
    <mergeCell ref="L25:L26"/>
    <mergeCell ref="L19:L20"/>
    <mergeCell ref="M21:M22"/>
    <mergeCell ref="N21:N22"/>
    <mergeCell ref="E23:E24"/>
    <mergeCell ref="A23:A24"/>
    <mergeCell ref="B23:B24"/>
    <mergeCell ref="C23:C24"/>
    <mergeCell ref="D23:D24"/>
    <mergeCell ref="E21:E22"/>
    <mergeCell ref="K23:K24"/>
    <mergeCell ref="L23:L24"/>
    <mergeCell ref="M23:M24"/>
    <mergeCell ref="N23:N24"/>
    <mergeCell ref="K21:K22"/>
    <mergeCell ref="L21:L22"/>
    <mergeCell ref="A21:A22"/>
    <mergeCell ref="B21:B22"/>
    <mergeCell ref="M25:M26"/>
    <mergeCell ref="N25:N26"/>
    <mergeCell ref="C21:C22"/>
    <mergeCell ref="L27:L28"/>
    <mergeCell ref="M27:M28"/>
    <mergeCell ref="N27:N28"/>
    <mergeCell ref="K27:K28"/>
    <mergeCell ref="A27:A28"/>
    <mergeCell ref="B27:B28"/>
    <mergeCell ref="C27:C28"/>
    <mergeCell ref="D27:D28"/>
    <mergeCell ref="E27:E28"/>
  </mergeCells>
  <phoneticPr fontId="1"/>
  <dataValidations count="2">
    <dataValidation type="list" allowBlank="1" showInputMessage="1" showErrorMessage="1" sqref="F9:J9 F13:J13 F11:J11 F7:J7 F5:J5 F22:J22 F20:J20 F24:J24 F28:J28 F26:J26">
      <formula1>"0,1,2,3"</formula1>
    </dataValidation>
    <dataValidation type="list" allowBlank="1" showInputMessage="1" showErrorMessage="1" sqref="F6:J6 F10:J10 F8:J8 F12:J12 F21:J21 F25:J25 F23:J23 F27:J27 F4:J4 F19:J19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&amp;R&amp;D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B1:L169"/>
  <sheetViews>
    <sheetView topLeftCell="A22" workbookViewId="0">
      <selection activeCell="Q17" sqref="Q17"/>
    </sheetView>
  </sheetViews>
  <sheetFormatPr defaultRowHeight="13.5" x14ac:dyDescent="0.15"/>
  <cols>
    <col min="2" max="2" width="6.25" customWidth="1"/>
    <col min="3" max="3" width="19.25" customWidth="1"/>
    <col min="4" max="6" width="4.625" customWidth="1"/>
    <col min="7" max="7" width="6" customWidth="1"/>
    <col min="8" max="8" width="6.5" customWidth="1"/>
    <col min="9" max="9" width="19.625" customWidth="1"/>
    <col min="10" max="11" width="3.5" customWidth="1"/>
    <col min="12" max="12" width="5.125" customWidth="1"/>
  </cols>
  <sheetData>
    <row r="1" spans="2:12" ht="14.25" thickBot="1" x14ac:dyDescent="0.2"/>
    <row r="2" spans="2:12" ht="21" customHeight="1" thickBot="1" x14ac:dyDescent="0.2">
      <c r="B2" s="330" t="s">
        <v>76</v>
      </c>
      <c r="C2" s="331"/>
      <c r="D2" s="331"/>
      <c r="E2" s="331"/>
      <c r="F2" s="332"/>
      <c r="H2" s="330" t="s">
        <v>77</v>
      </c>
      <c r="I2" s="331"/>
      <c r="J2" s="331"/>
      <c r="K2" s="331"/>
      <c r="L2" s="332"/>
    </row>
    <row r="3" spans="2:12" ht="65.25" thickBot="1" x14ac:dyDescent="0.2">
      <c r="B3" s="83" t="s">
        <v>70</v>
      </c>
      <c r="C3" s="86" t="s">
        <v>89</v>
      </c>
      <c r="D3" s="81" t="s">
        <v>71</v>
      </c>
      <c r="E3" s="81" t="s">
        <v>72</v>
      </c>
      <c r="F3" s="82" t="s">
        <v>73</v>
      </c>
      <c r="H3" s="83" t="s">
        <v>70</v>
      </c>
      <c r="I3" s="86" t="s">
        <v>89</v>
      </c>
      <c r="J3" s="81" t="s">
        <v>71</v>
      </c>
      <c r="K3" s="81" t="s">
        <v>72</v>
      </c>
      <c r="L3" s="82" t="s">
        <v>73</v>
      </c>
    </row>
    <row r="4" spans="2:12" ht="13.15" customHeight="1" x14ac:dyDescent="0.15">
      <c r="B4" s="319">
        <f>+'順位表（詳細）'!K4</f>
        <v>1</v>
      </c>
      <c r="C4" s="320" t="str">
        <f>+'順位表（詳細）'!B4</f>
        <v>朝陽A</v>
      </c>
      <c r="D4" s="323">
        <f>+'順位表（詳細）'!L4</f>
        <v>11</v>
      </c>
      <c r="E4" s="236">
        <f>+'順位表（詳細）'!M4</f>
        <v>2</v>
      </c>
      <c r="F4" s="237">
        <f>+'順位表（詳細）'!N4</f>
        <v>28</v>
      </c>
      <c r="H4" s="326" t="str">
        <f>+'順位表（詳細）'!K23</f>
        <v>6位</v>
      </c>
      <c r="I4" s="327" t="str">
        <f>+'順位表（詳細）'!B23</f>
        <v>城西A</v>
      </c>
      <c r="J4" s="323">
        <f>+'順位表（詳細）'!L23</f>
        <v>7</v>
      </c>
      <c r="K4" s="236">
        <f>+'順位表（詳細）'!M23</f>
        <v>6</v>
      </c>
      <c r="L4" s="237">
        <f>+'順位表（詳細）'!N23</f>
        <v>22</v>
      </c>
    </row>
    <row r="5" spans="2:12" ht="13.15" customHeight="1" x14ac:dyDescent="0.15">
      <c r="B5" s="317"/>
      <c r="C5" s="225"/>
      <c r="D5" s="321"/>
      <c r="E5" s="196"/>
      <c r="F5" s="198"/>
      <c r="H5" s="324"/>
      <c r="I5" s="260"/>
      <c r="J5" s="321"/>
      <c r="K5" s="196"/>
      <c r="L5" s="198"/>
    </row>
    <row r="6" spans="2:12" ht="13.15" customHeight="1" x14ac:dyDescent="0.15">
      <c r="B6" s="317">
        <f>+'順位表（詳細）'!K10</f>
        <v>2</v>
      </c>
      <c r="C6" s="225" t="str">
        <f>+'順位表（詳細）'!B10</f>
        <v>東北化学薬品A</v>
      </c>
      <c r="D6" s="321">
        <f>+'順位表（詳細）'!L10</f>
        <v>10</v>
      </c>
      <c r="E6" s="196">
        <f>+'順位表（詳細）'!M10</f>
        <v>3</v>
      </c>
      <c r="F6" s="198">
        <f>+'順位表（詳細）'!N10</f>
        <v>23</v>
      </c>
      <c r="H6" s="324" t="str">
        <f>+'順位表（詳細）'!K27</f>
        <v>7位</v>
      </c>
      <c r="I6" s="260" t="str">
        <f>+'順位表（詳細）'!B27</f>
        <v>松原Ａ</v>
      </c>
      <c r="J6" s="321">
        <f>+'順位表（詳細）'!L27</f>
        <v>6</v>
      </c>
      <c r="K6" s="196">
        <f>+'順位表（詳細）'!M27</f>
        <v>7</v>
      </c>
      <c r="L6" s="198">
        <f>+'順位表（詳細）'!N27</f>
        <v>16</v>
      </c>
    </row>
    <row r="7" spans="2:12" ht="13.15" customHeight="1" x14ac:dyDescent="0.15">
      <c r="B7" s="317"/>
      <c r="C7" s="225"/>
      <c r="D7" s="321"/>
      <c r="E7" s="196"/>
      <c r="F7" s="198"/>
      <c r="H7" s="324"/>
      <c r="I7" s="260"/>
      <c r="J7" s="321"/>
      <c r="K7" s="196"/>
      <c r="L7" s="198"/>
    </row>
    <row r="8" spans="2:12" ht="13.15" customHeight="1" x14ac:dyDescent="0.15">
      <c r="B8" s="317">
        <f>+'順位表（詳細）'!K6</f>
        <v>3</v>
      </c>
      <c r="C8" s="225" t="str">
        <f>+'順位表（詳細）'!B6</f>
        <v>弘前大学A</v>
      </c>
      <c r="D8" s="321">
        <f>+'順位表（詳細）'!L6</f>
        <v>7</v>
      </c>
      <c r="E8" s="196">
        <f>+'順位表（詳細）'!M6</f>
        <v>6</v>
      </c>
      <c r="F8" s="198">
        <f>+'順位表（詳細）'!N6</f>
        <v>24</v>
      </c>
      <c r="H8" s="324" t="str">
        <f>+'順位表（詳細）'!K29</f>
        <v>8位</v>
      </c>
      <c r="I8" s="325" t="str">
        <f>+'順位表（詳細）'!B29</f>
        <v>青森トヨタ　　　　　　　　Twinplaza弘前店</v>
      </c>
      <c r="J8" s="321">
        <f>+'順位表（詳細）'!L29</f>
        <v>5</v>
      </c>
      <c r="K8" s="196">
        <f>+'順位表（詳細）'!M29</f>
        <v>8</v>
      </c>
      <c r="L8" s="198">
        <f>+'順位表（詳細）'!N29</f>
        <v>17</v>
      </c>
    </row>
    <row r="9" spans="2:12" ht="13.15" customHeight="1" x14ac:dyDescent="0.15">
      <c r="B9" s="317"/>
      <c r="C9" s="225"/>
      <c r="D9" s="321"/>
      <c r="E9" s="196"/>
      <c r="F9" s="198"/>
      <c r="H9" s="324"/>
      <c r="I9" s="325"/>
      <c r="J9" s="321"/>
      <c r="K9" s="196"/>
      <c r="L9" s="198"/>
    </row>
    <row r="10" spans="2:12" ht="13.15" customHeight="1" x14ac:dyDescent="0.15">
      <c r="B10" s="317">
        <f>+'順位表（詳細）'!K8</f>
        <v>4</v>
      </c>
      <c r="C10" s="225" t="str">
        <f>+'順位表（詳細）'!B8</f>
        <v>千年A</v>
      </c>
      <c r="D10" s="321">
        <f>+'順位表（詳細）'!L8</f>
        <v>7</v>
      </c>
      <c r="E10" s="196">
        <f>+'順位表（詳細）'!M8</f>
        <v>6</v>
      </c>
      <c r="F10" s="198">
        <f>+'順位表（詳細）'!N8</f>
        <v>21</v>
      </c>
      <c r="H10" s="324" t="str">
        <f>+'順位表（詳細）'!K25</f>
        <v>9位</v>
      </c>
      <c r="I10" s="260" t="str">
        <f>+'順位表（詳細）'!B25</f>
        <v>弘前大学B</v>
      </c>
      <c r="J10" s="321">
        <f>+'順位表（詳細）'!L25</f>
        <v>5</v>
      </c>
      <c r="K10" s="196">
        <f>+'順位表（詳細）'!M25</f>
        <v>8</v>
      </c>
      <c r="L10" s="198">
        <f>+'順位表（詳細）'!N25</f>
        <v>15</v>
      </c>
    </row>
    <row r="11" spans="2:12" ht="13.15" customHeight="1" x14ac:dyDescent="0.15">
      <c r="B11" s="317"/>
      <c r="C11" s="225"/>
      <c r="D11" s="321"/>
      <c r="E11" s="196"/>
      <c r="F11" s="198"/>
      <c r="H11" s="324"/>
      <c r="I11" s="260"/>
      <c r="J11" s="321"/>
      <c r="K11" s="196"/>
      <c r="L11" s="198"/>
    </row>
    <row r="12" spans="2:12" ht="13.15" customHeight="1" x14ac:dyDescent="0.15">
      <c r="B12" s="317">
        <f>+'順位表（詳細）'!K12</f>
        <v>5</v>
      </c>
      <c r="C12" s="225" t="str">
        <f>+'順位表（詳細）'!B12</f>
        <v>桔梗野A</v>
      </c>
      <c r="D12" s="321">
        <f>+'順位表（詳細）'!L12</f>
        <v>6</v>
      </c>
      <c r="E12" s="196">
        <f>+'順位表（詳細）'!M12</f>
        <v>7</v>
      </c>
      <c r="F12" s="198">
        <f>+'順位表（詳細）'!N12</f>
        <v>21</v>
      </c>
      <c r="H12" s="324" t="str">
        <f>+'順位表（詳細）'!K31</f>
        <v>10位</v>
      </c>
      <c r="I12" s="260" t="str">
        <f>+'順位表（詳細）'!B31</f>
        <v>弘前大学Ｃ</v>
      </c>
      <c r="J12" s="321">
        <f>+'順位表（詳細）'!L31</f>
        <v>1</v>
      </c>
      <c r="K12" s="196">
        <f>+'順位表（詳細）'!M31</f>
        <v>12</v>
      </c>
      <c r="L12" s="198">
        <f>+'順位表（詳細）'!N31</f>
        <v>8</v>
      </c>
    </row>
    <row r="13" spans="2:12" ht="13.9" customHeight="1" thickBot="1" x14ac:dyDescent="0.2">
      <c r="B13" s="318"/>
      <c r="C13" s="226"/>
      <c r="D13" s="322"/>
      <c r="E13" s="197"/>
      <c r="F13" s="199"/>
      <c r="H13" s="336"/>
      <c r="I13" s="335"/>
      <c r="J13" s="322"/>
      <c r="K13" s="197"/>
      <c r="L13" s="199"/>
    </row>
    <row r="14" spans="2:12" ht="13.15" customHeight="1" x14ac:dyDescent="0.15">
      <c r="B14" s="193"/>
      <c r="C14" s="194"/>
      <c r="D14" s="193"/>
      <c r="E14" s="193"/>
      <c r="F14" s="193"/>
      <c r="H14" s="244"/>
      <c r="I14" s="195"/>
      <c r="J14" s="193"/>
      <c r="K14" s="193"/>
      <c r="L14" s="193"/>
    </row>
    <row r="15" spans="2:12" ht="13.9" customHeight="1" x14ac:dyDescent="0.15">
      <c r="B15" s="193"/>
      <c r="C15" s="194"/>
      <c r="D15" s="193"/>
      <c r="E15" s="193"/>
      <c r="F15" s="193"/>
      <c r="H15" s="244"/>
      <c r="I15" s="195"/>
      <c r="J15" s="193"/>
      <c r="K15" s="193"/>
      <c r="L15" s="193"/>
    </row>
    <row r="16" spans="2:12" ht="13.15" customHeight="1" x14ac:dyDescent="0.15">
      <c r="B16" s="32"/>
      <c r="C16" s="33"/>
      <c r="D16" s="32"/>
      <c r="E16" s="32"/>
      <c r="F16" s="32"/>
    </row>
    <row r="17" spans="2:12" ht="14.25" thickBot="1" x14ac:dyDescent="0.2"/>
    <row r="18" spans="2:12" ht="21" customHeight="1" thickBot="1" x14ac:dyDescent="0.2">
      <c r="B18" s="330" t="s">
        <v>37</v>
      </c>
      <c r="C18" s="331"/>
      <c r="D18" s="331"/>
      <c r="E18" s="331"/>
      <c r="F18" s="332"/>
      <c r="H18" s="330" t="s">
        <v>39</v>
      </c>
      <c r="I18" s="331"/>
      <c r="J18" s="331"/>
      <c r="K18" s="331"/>
      <c r="L18" s="332"/>
    </row>
    <row r="19" spans="2:12" ht="62.45" customHeight="1" thickBot="1" x14ac:dyDescent="0.2">
      <c r="B19" s="83" t="s">
        <v>70</v>
      </c>
      <c r="C19" s="86" t="s">
        <v>89</v>
      </c>
      <c r="D19" s="90" t="s">
        <v>71</v>
      </c>
      <c r="E19" s="90" t="s">
        <v>72</v>
      </c>
      <c r="F19" s="82" t="s">
        <v>73</v>
      </c>
      <c r="H19" s="83" t="s">
        <v>70</v>
      </c>
      <c r="I19" s="86" t="s">
        <v>89</v>
      </c>
      <c r="J19" s="90" t="s">
        <v>71</v>
      </c>
      <c r="K19" s="90" t="s">
        <v>72</v>
      </c>
      <c r="L19" s="82" t="s">
        <v>73</v>
      </c>
    </row>
    <row r="20" spans="2:12" ht="13.15" customHeight="1" x14ac:dyDescent="0.15">
      <c r="B20" s="326">
        <f>+'順位表（詳細）'!K45</f>
        <v>1</v>
      </c>
      <c r="C20" s="327" t="str">
        <f>+'順位表（詳細）'!B45</f>
        <v>弘前学院大学</v>
      </c>
      <c r="D20" s="323">
        <f>+'順位表（詳細）'!L45</f>
        <v>10</v>
      </c>
      <c r="E20" s="236">
        <f>+'順位表（詳細）'!M45</f>
        <v>2</v>
      </c>
      <c r="F20" s="237">
        <f>+'順位表（詳細）'!N45</f>
        <v>28</v>
      </c>
      <c r="H20" s="326">
        <f>+'順位表（詳細）'!K62</f>
        <v>6</v>
      </c>
      <c r="I20" s="327" t="str">
        <f>+'順位表（詳細）'!B62</f>
        <v>大成A</v>
      </c>
      <c r="J20" s="323">
        <f>+'順位表（詳細）'!L62</f>
        <v>6</v>
      </c>
      <c r="K20" s="236">
        <f>+'順位表（詳細）'!M62</f>
        <v>5</v>
      </c>
      <c r="L20" s="237">
        <f>+'順位表（詳細）'!N62</f>
        <v>18</v>
      </c>
    </row>
    <row r="21" spans="2:12" ht="13.15" customHeight="1" x14ac:dyDescent="0.15">
      <c r="B21" s="324"/>
      <c r="C21" s="260"/>
      <c r="D21" s="321"/>
      <c r="E21" s="196"/>
      <c r="F21" s="198"/>
      <c r="H21" s="324"/>
      <c r="I21" s="260"/>
      <c r="J21" s="321"/>
      <c r="K21" s="196"/>
      <c r="L21" s="198"/>
    </row>
    <row r="22" spans="2:12" ht="13.15" customHeight="1" x14ac:dyDescent="0.15">
      <c r="B22" s="324">
        <f>+'順位表（詳細）'!K43</f>
        <v>2</v>
      </c>
      <c r="C22" s="260" t="str">
        <f>+'順位表（詳細）'!B43</f>
        <v>コーポはるな</v>
      </c>
      <c r="D22" s="321">
        <f>+'順位表（詳細）'!L43</f>
        <v>10</v>
      </c>
      <c r="E22" s="196">
        <f>+'順位表（詳細）'!M43</f>
        <v>2</v>
      </c>
      <c r="F22" s="198">
        <f>+'順位表（詳細）'!N43</f>
        <v>22</v>
      </c>
      <c r="H22" s="324">
        <f>+'順位表（詳細）'!K64</f>
        <v>7</v>
      </c>
      <c r="I22" s="325" t="str">
        <f>+'順位表（詳細）'!B64</f>
        <v>弘前大学ＭＥＴ-Ａ</v>
      </c>
      <c r="J22" s="321">
        <f>+'順位表（詳細）'!L64</f>
        <v>4</v>
      </c>
      <c r="K22" s="196">
        <f>+'順位表（詳細）'!M64</f>
        <v>7</v>
      </c>
      <c r="L22" s="198">
        <f>+'順位表（詳細）'!N64</f>
        <v>12</v>
      </c>
    </row>
    <row r="23" spans="2:12" ht="13.15" customHeight="1" x14ac:dyDescent="0.15">
      <c r="B23" s="324"/>
      <c r="C23" s="260"/>
      <c r="D23" s="321"/>
      <c r="E23" s="196"/>
      <c r="F23" s="198"/>
      <c r="H23" s="324"/>
      <c r="I23" s="325"/>
      <c r="J23" s="321"/>
      <c r="K23" s="196"/>
      <c r="L23" s="198"/>
    </row>
    <row r="24" spans="2:12" ht="13.15" customHeight="1" x14ac:dyDescent="0.15">
      <c r="B24" s="324">
        <f>+'順位表（詳細）'!K47</f>
        <v>3</v>
      </c>
      <c r="C24" s="260" t="str">
        <f>+'順位表（詳細）'!B47</f>
        <v>弘前市役所A</v>
      </c>
      <c r="D24" s="321">
        <f>+'順位表（詳細）'!L47</f>
        <v>7</v>
      </c>
      <c r="E24" s="196">
        <f>+'順位表（詳細）'!M47</f>
        <v>5</v>
      </c>
      <c r="F24" s="198">
        <f>+'順位表（詳細）'!N47</f>
        <v>22</v>
      </c>
      <c r="H24" s="324">
        <f>+'順位表（詳細）'!K66</f>
        <v>8</v>
      </c>
      <c r="I24" s="260" t="str">
        <f>+'順位表（詳細）'!B66</f>
        <v>城西Ｂ</v>
      </c>
      <c r="J24" s="321">
        <f>+'順位表（詳細）'!L66</f>
        <v>2</v>
      </c>
      <c r="K24" s="196">
        <f>+'順位表（詳細）'!M66</f>
        <v>9</v>
      </c>
      <c r="L24" s="198">
        <f>+'順位表（詳細）'!N66</f>
        <v>10</v>
      </c>
    </row>
    <row r="25" spans="2:12" ht="13.15" customHeight="1" x14ac:dyDescent="0.15">
      <c r="B25" s="324"/>
      <c r="C25" s="260"/>
      <c r="D25" s="321"/>
      <c r="E25" s="196"/>
      <c r="F25" s="198"/>
      <c r="H25" s="324"/>
      <c r="I25" s="260"/>
      <c r="J25" s="321"/>
      <c r="K25" s="196"/>
      <c r="L25" s="198"/>
    </row>
    <row r="26" spans="2:12" ht="13.15" customHeight="1" x14ac:dyDescent="0.15">
      <c r="B26" s="324">
        <f>+'順位表（詳細）'!K49</f>
        <v>4</v>
      </c>
      <c r="C26" s="325" t="str">
        <f>+'順位表（詳細）'!B49</f>
        <v>弘前大学医学部Ａ</v>
      </c>
      <c r="D26" s="321">
        <f>+'順位表（詳細）'!L49</f>
        <v>7</v>
      </c>
      <c r="E26" s="196">
        <f>+'順位表（詳細）'!M49</f>
        <v>5</v>
      </c>
      <c r="F26" s="198">
        <f>+'順位表（詳細）'!N49</f>
        <v>20</v>
      </c>
      <c r="H26" s="324">
        <f>+'順位表（詳細）'!K68</f>
        <v>9</v>
      </c>
      <c r="I26" s="260" t="str">
        <f>+'順位表（詳細）'!B68</f>
        <v>桔梗野Ｂ</v>
      </c>
      <c r="J26" s="321">
        <f>+'順位表（詳細）'!L68</f>
        <v>1</v>
      </c>
      <c r="K26" s="196">
        <f>+'順位表（詳細）'!M68</f>
        <v>10</v>
      </c>
      <c r="L26" s="198">
        <f>+'順位表（詳細）'!N68</f>
        <v>6</v>
      </c>
    </row>
    <row r="27" spans="2:12" ht="13.15" customHeight="1" thickBot="1" x14ac:dyDescent="0.2">
      <c r="B27" s="324"/>
      <c r="C27" s="325"/>
      <c r="D27" s="321"/>
      <c r="E27" s="196"/>
      <c r="F27" s="198"/>
      <c r="H27" s="336"/>
      <c r="I27" s="335"/>
      <c r="J27" s="322"/>
      <c r="K27" s="197"/>
      <c r="L27" s="199"/>
    </row>
    <row r="28" spans="2:12" ht="13.15" customHeight="1" x14ac:dyDescent="0.15">
      <c r="B28" s="324">
        <f>+'順位表（詳細）'!K51</f>
        <v>5</v>
      </c>
      <c r="C28" s="260" t="str">
        <f>+'順位表（詳細）'!B51</f>
        <v>弘前大学Ｄ</v>
      </c>
      <c r="D28" s="321">
        <f>+'順位表（詳細）'!L51</f>
        <v>5</v>
      </c>
      <c r="E28" s="196">
        <f>+'順位表（詳細）'!M51</f>
        <v>7</v>
      </c>
      <c r="F28" s="198">
        <f>+'順位表（詳細）'!N51</f>
        <v>17</v>
      </c>
      <c r="H28" s="244"/>
      <c r="I28" s="195"/>
      <c r="J28" s="193"/>
      <c r="K28" s="193"/>
      <c r="L28" s="193"/>
    </row>
    <row r="29" spans="2:12" ht="13.9" customHeight="1" thickBot="1" x14ac:dyDescent="0.2">
      <c r="B29" s="336"/>
      <c r="C29" s="335"/>
      <c r="D29" s="322"/>
      <c r="E29" s="197"/>
      <c r="F29" s="199"/>
      <c r="H29" s="244"/>
      <c r="I29" s="195"/>
      <c r="J29" s="193"/>
      <c r="K29" s="193"/>
      <c r="L29" s="193"/>
    </row>
    <row r="30" spans="2:12" ht="13.15" customHeight="1" x14ac:dyDescent="0.15">
      <c r="B30" s="32"/>
      <c r="C30" s="33"/>
      <c r="D30" s="32"/>
      <c r="E30" s="32"/>
      <c r="F30" s="32"/>
    </row>
    <row r="32" spans="2:12" ht="14.25" thickBot="1" x14ac:dyDescent="0.2"/>
    <row r="33" spans="2:12" ht="21" customHeight="1" thickBot="1" x14ac:dyDescent="0.2">
      <c r="B33" s="330" t="s">
        <v>38</v>
      </c>
      <c r="C33" s="331"/>
      <c r="D33" s="331"/>
      <c r="E33" s="331"/>
      <c r="F33" s="332"/>
      <c r="H33" s="330" t="s">
        <v>40</v>
      </c>
      <c r="I33" s="331"/>
      <c r="J33" s="331"/>
      <c r="K33" s="331"/>
      <c r="L33" s="332"/>
    </row>
    <row r="34" spans="2:12" ht="67.150000000000006" customHeight="1" thickBot="1" x14ac:dyDescent="0.2">
      <c r="B34" s="83" t="s">
        <v>70</v>
      </c>
      <c r="C34" s="86" t="s">
        <v>89</v>
      </c>
      <c r="D34" s="81" t="s">
        <v>71</v>
      </c>
      <c r="E34" s="81" t="s">
        <v>72</v>
      </c>
      <c r="F34" s="82" t="s">
        <v>73</v>
      </c>
      <c r="H34" s="83" t="s">
        <v>70</v>
      </c>
      <c r="I34" s="86" t="s">
        <v>89</v>
      </c>
      <c r="J34" s="81" t="s">
        <v>71</v>
      </c>
      <c r="K34" s="81" t="s">
        <v>72</v>
      </c>
      <c r="L34" s="82" t="s">
        <v>73</v>
      </c>
    </row>
    <row r="35" spans="2:12" ht="13.15" customHeight="1" x14ac:dyDescent="0.15">
      <c r="B35" s="326">
        <f>+'順位表（詳細）'!K81</f>
        <v>1</v>
      </c>
      <c r="C35" s="327" t="str">
        <f>+'順位表（詳細）'!B81</f>
        <v>三大Ａ</v>
      </c>
      <c r="D35" s="323">
        <f>+'順位表（詳細）'!L81</f>
        <v>11</v>
      </c>
      <c r="E35" s="236">
        <f>+'順位表（詳細）'!M81</f>
        <v>2</v>
      </c>
      <c r="F35" s="237">
        <f>+'順位表（詳細）'!N81</f>
        <v>28</v>
      </c>
      <c r="H35" s="326">
        <f>+'順位表（詳細）'!K100</f>
        <v>6</v>
      </c>
      <c r="I35" s="327" t="str">
        <f>+'順位表（詳細）'!B100</f>
        <v>西A</v>
      </c>
      <c r="J35" s="323">
        <f>+'順位表（詳細）'!L100</f>
        <v>6</v>
      </c>
      <c r="K35" s="236">
        <f>+'順位表（詳細）'!M100</f>
        <v>7</v>
      </c>
      <c r="L35" s="237">
        <f>+'順位表（詳細）'!N100</f>
        <v>18</v>
      </c>
    </row>
    <row r="36" spans="2:12" ht="13.15" customHeight="1" x14ac:dyDescent="0.15">
      <c r="B36" s="324"/>
      <c r="C36" s="260"/>
      <c r="D36" s="321"/>
      <c r="E36" s="196"/>
      <c r="F36" s="198"/>
      <c r="H36" s="324"/>
      <c r="I36" s="260"/>
      <c r="J36" s="321"/>
      <c r="K36" s="196"/>
      <c r="L36" s="198"/>
    </row>
    <row r="37" spans="2:12" ht="13.15" customHeight="1" x14ac:dyDescent="0.15">
      <c r="B37" s="324">
        <f>+'順位表（詳細）'!K85</f>
        <v>2</v>
      </c>
      <c r="C37" s="260" t="str">
        <f>+'順位表（詳細）'!B85</f>
        <v>城西Ｃ</v>
      </c>
      <c r="D37" s="321">
        <f>+'順位表（詳細）'!L85</f>
        <v>9</v>
      </c>
      <c r="E37" s="196">
        <f>+'順位表（詳細）'!M85</f>
        <v>4</v>
      </c>
      <c r="F37" s="198">
        <f>+'順位表（詳細）'!N85</f>
        <v>23</v>
      </c>
      <c r="H37" s="324">
        <f>+'順位表（詳細）'!K106</f>
        <v>7</v>
      </c>
      <c r="I37" s="260" t="str">
        <f>+'順位表（詳細）'!B106</f>
        <v>堀越Ａ</v>
      </c>
      <c r="J37" s="321">
        <f>+'順位表（詳細）'!L106</f>
        <v>5</v>
      </c>
      <c r="K37" s="196">
        <f>+'順位表（詳細）'!M106</f>
        <v>8</v>
      </c>
      <c r="L37" s="198">
        <f>+'順位表（詳細）'!N106</f>
        <v>18</v>
      </c>
    </row>
    <row r="38" spans="2:12" ht="13.15" customHeight="1" x14ac:dyDescent="0.15">
      <c r="B38" s="324"/>
      <c r="C38" s="260"/>
      <c r="D38" s="321"/>
      <c r="E38" s="196"/>
      <c r="F38" s="198"/>
      <c r="H38" s="324"/>
      <c r="I38" s="260"/>
      <c r="J38" s="321"/>
      <c r="K38" s="196"/>
      <c r="L38" s="198"/>
    </row>
    <row r="39" spans="2:12" ht="13.15" customHeight="1" x14ac:dyDescent="0.15">
      <c r="B39" s="324">
        <f>+'順位表（詳細）'!K83</f>
        <v>3</v>
      </c>
      <c r="C39" s="260" t="str">
        <f>+'順位表（詳細）'!B83</f>
        <v>高杉Ａ</v>
      </c>
      <c r="D39" s="321">
        <f>+'順位表（詳細）'!L83</f>
        <v>7</v>
      </c>
      <c r="E39" s="196">
        <f>+'順位表（詳細）'!M83</f>
        <v>6</v>
      </c>
      <c r="F39" s="198">
        <f>+'順位表（詳細）'!N83</f>
        <v>22</v>
      </c>
      <c r="H39" s="324">
        <f>+'順位表（詳細）'!K108</f>
        <v>7</v>
      </c>
      <c r="I39" s="325" t="str">
        <f>+'順位表（詳細）'!B108</f>
        <v>弘前脳卒中センター</v>
      </c>
      <c r="J39" s="321">
        <f>+'順位表（詳細）'!L108</f>
        <v>5</v>
      </c>
      <c r="K39" s="196">
        <f>+'順位表（詳細）'!M108</f>
        <v>8</v>
      </c>
      <c r="L39" s="198">
        <f>+'順位表（詳細）'!N108</f>
        <v>18</v>
      </c>
    </row>
    <row r="40" spans="2:12" ht="13.15" customHeight="1" x14ac:dyDescent="0.15">
      <c r="B40" s="324"/>
      <c r="C40" s="260"/>
      <c r="D40" s="321"/>
      <c r="E40" s="196"/>
      <c r="F40" s="198"/>
      <c r="H40" s="324"/>
      <c r="I40" s="325"/>
      <c r="J40" s="321"/>
      <c r="K40" s="196"/>
      <c r="L40" s="198"/>
    </row>
    <row r="41" spans="2:12" ht="13.15" customHeight="1" x14ac:dyDescent="0.15">
      <c r="B41" s="324">
        <f>+'順位表（詳細）'!K87</f>
        <v>4</v>
      </c>
      <c r="C41" s="260" t="str">
        <f>+'順位表（詳細）'!B87</f>
        <v>桔梗野Ｃ</v>
      </c>
      <c r="D41" s="321">
        <f>+'順位表（詳細）'!L87</f>
        <v>7</v>
      </c>
      <c r="E41" s="196">
        <f>+'順位表（詳細）'!M87</f>
        <v>6</v>
      </c>
      <c r="F41" s="198">
        <f>+'順位表（詳細）'!N87</f>
        <v>20</v>
      </c>
      <c r="H41" s="324">
        <f>+'順位表（詳細）'!K102</f>
        <v>9</v>
      </c>
      <c r="I41" s="260" t="str">
        <f>+'順位表（詳細）'!B102</f>
        <v>津軽保健生協</v>
      </c>
      <c r="J41" s="321">
        <f>+'順位表（詳細）'!L102</f>
        <v>5</v>
      </c>
      <c r="K41" s="196">
        <f>+'順位表（詳細）'!M102</f>
        <v>8</v>
      </c>
      <c r="L41" s="198">
        <f>+'順位表（詳細）'!N102</f>
        <v>16</v>
      </c>
    </row>
    <row r="42" spans="2:12" ht="13.15" customHeight="1" x14ac:dyDescent="0.15">
      <c r="B42" s="324"/>
      <c r="C42" s="260"/>
      <c r="D42" s="321"/>
      <c r="E42" s="196"/>
      <c r="F42" s="198"/>
      <c r="H42" s="324"/>
      <c r="I42" s="260"/>
      <c r="J42" s="321"/>
      <c r="K42" s="196"/>
      <c r="L42" s="198"/>
    </row>
    <row r="43" spans="2:12" ht="13.15" customHeight="1" x14ac:dyDescent="0.15">
      <c r="B43" s="324">
        <f>+'順位表（詳細）'!K89</f>
        <v>5</v>
      </c>
      <c r="C43" s="260" t="str">
        <f>+'順位表（詳細）'!B89</f>
        <v>三大Ｂ</v>
      </c>
      <c r="D43" s="321">
        <f>+'順位表（詳細）'!L89</f>
        <v>7</v>
      </c>
      <c r="E43" s="196">
        <f>+'順位表（詳細）'!M89</f>
        <v>6</v>
      </c>
      <c r="F43" s="198">
        <f>+'順位表（詳細）'!N89</f>
        <v>19</v>
      </c>
      <c r="H43" s="324">
        <f>+'順位表（詳細）'!K104</f>
        <v>10</v>
      </c>
      <c r="I43" s="260" t="str">
        <f>+'順位表（詳細）'!B104</f>
        <v>文京Ａ</v>
      </c>
      <c r="J43" s="321">
        <f>+'順位表（詳細）'!L104</f>
        <v>3</v>
      </c>
      <c r="K43" s="196">
        <f>+'順位表（詳細）'!M104</f>
        <v>10</v>
      </c>
      <c r="L43" s="198">
        <f>+'順位表（詳細）'!N104</f>
        <v>13</v>
      </c>
    </row>
    <row r="44" spans="2:12" ht="13.9" customHeight="1" thickBot="1" x14ac:dyDescent="0.2">
      <c r="B44" s="336"/>
      <c r="C44" s="335"/>
      <c r="D44" s="322"/>
      <c r="E44" s="197"/>
      <c r="F44" s="199"/>
      <c r="H44" s="336"/>
      <c r="I44" s="335"/>
      <c r="J44" s="322"/>
      <c r="K44" s="197"/>
      <c r="L44" s="199"/>
    </row>
    <row r="45" spans="2:12" ht="13.15" customHeight="1" x14ac:dyDescent="0.15">
      <c r="B45" s="193"/>
      <c r="C45" s="194"/>
      <c r="D45" s="193"/>
      <c r="E45" s="193"/>
      <c r="F45" s="193"/>
      <c r="H45" s="244"/>
      <c r="I45" s="195"/>
      <c r="J45" s="193"/>
      <c r="K45" s="193"/>
      <c r="L45" s="193"/>
    </row>
    <row r="46" spans="2:12" ht="4.9000000000000004" customHeight="1" x14ac:dyDescent="0.15">
      <c r="B46" s="193"/>
      <c r="C46" s="194"/>
      <c r="D46" s="193"/>
      <c r="E46" s="193"/>
      <c r="F46" s="193"/>
      <c r="H46" s="244"/>
      <c r="I46" s="195"/>
      <c r="J46" s="193"/>
      <c r="K46" s="193"/>
      <c r="L46" s="193"/>
    </row>
    <row r="47" spans="2:12" ht="4.9000000000000004" customHeight="1" x14ac:dyDescent="0.15">
      <c r="B47" s="32"/>
      <c r="C47" s="33"/>
      <c r="D47" s="32"/>
      <c r="E47" s="32"/>
      <c r="F47" s="32"/>
    </row>
    <row r="48" spans="2:12" ht="14.25" thickBot="1" x14ac:dyDescent="0.2"/>
    <row r="49" spans="2:12" ht="20.45" customHeight="1" thickBot="1" x14ac:dyDescent="0.2">
      <c r="B49" s="330" t="s">
        <v>41</v>
      </c>
      <c r="C49" s="331"/>
      <c r="D49" s="331"/>
      <c r="E49" s="331"/>
      <c r="F49" s="332"/>
      <c r="H49" s="330" t="s">
        <v>42</v>
      </c>
      <c r="I49" s="331"/>
      <c r="J49" s="331"/>
      <c r="K49" s="331"/>
      <c r="L49" s="332"/>
    </row>
    <row r="50" spans="2:12" ht="64.900000000000006" customHeight="1" thickBot="1" x14ac:dyDescent="0.2">
      <c r="B50" s="83" t="s">
        <v>70</v>
      </c>
      <c r="C50" s="87" t="s">
        <v>89</v>
      </c>
      <c r="D50" s="81" t="s">
        <v>71</v>
      </c>
      <c r="E50" s="81" t="s">
        <v>72</v>
      </c>
      <c r="F50" s="82" t="s">
        <v>73</v>
      </c>
      <c r="H50" s="83" t="s">
        <v>70</v>
      </c>
      <c r="I50" s="86" t="s">
        <v>89</v>
      </c>
      <c r="J50" s="81" t="s">
        <v>71</v>
      </c>
      <c r="K50" s="81" t="s">
        <v>72</v>
      </c>
      <c r="L50" s="82" t="s">
        <v>73</v>
      </c>
    </row>
    <row r="51" spans="2:12" ht="13.15" customHeight="1" x14ac:dyDescent="0.15">
      <c r="B51" s="326">
        <f>+'順位表（詳細）'!K120</f>
        <v>1</v>
      </c>
      <c r="C51" s="240" t="str">
        <f>+'順位表（詳細）'!B120</f>
        <v>時敏</v>
      </c>
      <c r="D51" s="323">
        <f>+'順位表（詳細）'!L120</f>
        <v>13</v>
      </c>
      <c r="E51" s="236">
        <f>+'順位表（詳細）'!M120</f>
        <v>0</v>
      </c>
      <c r="F51" s="237">
        <f>+'順位表（詳細）'!N120</f>
        <v>32</v>
      </c>
      <c r="H51" s="326">
        <f>+'順位表（詳細）'!K143</f>
        <v>6</v>
      </c>
      <c r="I51" s="320" t="str">
        <f>+'順位表（詳細）'!B143</f>
        <v>航空電子</v>
      </c>
      <c r="J51" s="323">
        <f>+'順位表（詳細）'!L143</f>
        <v>6</v>
      </c>
      <c r="K51" s="236">
        <f>+'順位表（詳細）'!M143</f>
        <v>7</v>
      </c>
      <c r="L51" s="237">
        <f>+'順位表（詳細）'!N143</f>
        <v>18</v>
      </c>
    </row>
    <row r="52" spans="2:12" ht="13.15" customHeight="1" x14ac:dyDescent="0.15">
      <c r="B52" s="324"/>
      <c r="C52" s="235"/>
      <c r="D52" s="321"/>
      <c r="E52" s="196"/>
      <c r="F52" s="198"/>
      <c r="H52" s="324"/>
      <c r="I52" s="225"/>
      <c r="J52" s="321"/>
      <c r="K52" s="196"/>
      <c r="L52" s="198"/>
    </row>
    <row r="53" spans="2:12" ht="13.15" customHeight="1" x14ac:dyDescent="0.15">
      <c r="B53" s="324">
        <f>+'順位表（詳細）'!K122</f>
        <v>2</v>
      </c>
      <c r="C53" s="235" t="str">
        <f>+'順位表（詳細）'!B122</f>
        <v>岩木</v>
      </c>
      <c r="D53" s="321">
        <f>+'順位表（詳細）'!L122</f>
        <v>10</v>
      </c>
      <c r="E53" s="196">
        <f>+'順位表（詳細）'!M122</f>
        <v>3</v>
      </c>
      <c r="F53" s="198">
        <f>+'順位表（詳細）'!N122</f>
        <v>25</v>
      </c>
      <c r="H53" s="324">
        <f>+'順位表（詳細）'!K145</f>
        <v>6</v>
      </c>
      <c r="I53" s="225" t="str">
        <f>+'順位表（詳細）'!B145</f>
        <v>ＳＥＩＮＡＮ</v>
      </c>
      <c r="J53" s="321">
        <f>+'順位表（詳細）'!L145</f>
        <v>6</v>
      </c>
      <c r="K53" s="196">
        <f>+'順位表（詳細）'!M145</f>
        <v>7</v>
      </c>
      <c r="L53" s="198">
        <f>+'順位表（詳細）'!N145</f>
        <v>18</v>
      </c>
    </row>
    <row r="54" spans="2:12" ht="13.15" customHeight="1" x14ac:dyDescent="0.15">
      <c r="B54" s="324"/>
      <c r="C54" s="235"/>
      <c r="D54" s="321"/>
      <c r="E54" s="196"/>
      <c r="F54" s="198"/>
      <c r="H54" s="324"/>
      <c r="I54" s="225"/>
      <c r="J54" s="321"/>
      <c r="K54" s="196"/>
      <c r="L54" s="198"/>
    </row>
    <row r="55" spans="2:12" ht="13.15" customHeight="1" x14ac:dyDescent="0.15">
      <c r="B55" s="324">
        <f>+'順位表（詳細）'!K124</f>
        <v>3</v>
      </c>
      <c r="C55" s="235" t="str">
        <f>+'順位表（詳細）'!B124</f>
        <v>致遠Ａ</v>
      </c>
      <c r="D55" s="321">
        <f>+'順位表（詳細）'!L124</f>
        <v>9</v>
      </c>
      <c r="E55" s="196">
        <f>+'順位表（詳細）'!M124</f>
        <v>4</v>
      </c>
      <c r="F55" s="198">
        <f>+'順位表（詳細）'!N124</f>
        <v>24</v>
      </c>
      <c r="H55" s="324">
        <f>+'順位表（詳細）'!K141</f>
        <v>8</v>
      </c>
      <c r="I55" s="225" t="str">
        <f>+'順位表（詳細）'!B141</f>
        <v>松原B</v>
      </c>
      <c r="J55" s="321">
        <f>+'順位表（詳細）'!L141</f>
        <v>4</v>
      </c>
      <c r="K55" s="196">
        <f>+'順位表（詳細）'!M141</f>
        <v>9</v>
      </c>
      <c r="L55" s="198">
        <f>+'順位表（詳細）'!N141</f>
        <v>19</v>
      </c>
    </row>
    <row r="56" spans="2:12" ht="13.15" customHeight="1" x14ac:dyDescent="0.15">
      <c r="B56" s="324"/>
      <c r="C56" s="235"/>
      <c r="D56" s="321"/>
      <c r="E56" s="196"/>
      <c r="F56" s="198"/>
      <c r="H56" s="324"/>
      <c r="I56" s="225"/>
      <c r="J56" s="321"/>
      <c r="K56" s="196"/>
      <c r="L56" s="198"/>
    </row>
    <row r="57" spans="2:12" ht="13.15" customHeight="1" x14ac:dyDescent="0.15">
      <c r="B57" s="324">
        <f>+'順位表（詳細）'!K126</f>
        <v>4</v>
      </c>
      <c r="C57" s="235" t="str">
        <f>+'順位表（詳細）'!B126</f>
        <v>朝陽Ｂ</v>
      </c>
      <c r="D57" s="321">
        <f>+'順位表（詳細）'!L126</f>
        <v>6</v>
      </c>
      <c r="E57" s="196">
        <f>+'順位表（詳細）'!M126</f>
        <v>7</v>
      </c>
      <c r="F57" s="198">
        <f>+'順位表（詳細）'!N126</f>
        <v>18</v>
      </c>
      <c r="H57" s="324">
        <f>+'順位表（詳細）'!K139</f>
        <v>9</v>
      </c>
      <c r="I57" s="225" t="str">
        <f>+'順位表（詳細）'!B139</f>
        <v>工藤酸素店Ａ</v>
      </c>
      <c r="J57" s="321">
        <f>+'順位表（詳細）'!L139</f>
        <v>3</v>
      </c>
      <c r="K57" s="196">
        <f>+'順位表（詳細）'!M139</f>
        <v>10</v>
      </c>
      <c r="L57" s="198">
        <f>+'順位表（詳細）'!N139</f>
        <v>15</v>
      </c>
    </row>
    <row r="58" spans="2:12" ht="13.9" customHeight="1" x14ac:dyDescent="0.15">
      <c r="B58" s="324"/>
      <c r="C58" s="235"/>
      <c r="D58" s="321"/>
      <c r="E58" s="196"/>
      <c r="F58" s="198"/>
      <c r="H58" s="324"/>
      <c r="I58" s="225"/>
      <c r="J58" s="321"/>
      <c r="K58" s="196"/>
      <c r="L58" s="198"/>
    </row>
    <row r="59" spans="2:12" ht="13.15" customHeight="1" x14ac:dyDescent="0.15">
      <c r="B59" s="324">
        <f>+'順位表（詳細）'!K128</f>
        <v>5</v>
      </c>
      <c r="C59" s="235" t="str">
        <f>+'順位表（詳細）'!B128</f>
        <v>三大Ｃ</v>
      </c>
      <c r="D59" s="321">
        <f>+'順位表（詳細）'!L128</f>
        <v>6</v>
      </c>
      <c r="E59" s="196">
        <f>+'順位表（詳細）'!M128</f>
        <v>7</v>
      </c>
      <c r="F59" s="198">
        <f>+'順位表（詳細）'!N128</f>
        <v>12</v>
      </c>
      <c r="H59" s="324">
        <f>+'順位表（詳細）'!K147</f>
        <v>10</v>
      </c>
      <c r="I59" s="333" t="str">
        <f>+'順位表（詳細）'!B147</f>
        <v>弘前大学医学部Ｂ</v>
      </c>
      <c r="J59" s="321">
        <f>+'順位表（詳細）'!L147</f>
        <v>2</v>
      </c>
      <c r="K59" s="196">
        <f>+'順位表（詳細）'!M147</f>
        <v>11</v>
      </c>
      <c r="L59" s="198">
        <f>+'順位表（詳細）'!N147</f>
        <v>11</v>
      </c>
    </row>
    <row r="60" spans="2:12" ht="13.9" customHeight="1" thickBot="1" x14ac:dyDescent="0.2">
      <c r="B60" s="336"/>
      <c r="C60" s="345"/>
      <c r="D60" s="322"/>
      <c r="E60" s="197"/>
      <c r="F60" s="199"/>
      <c r="H60" s="336"/>
      <c r="I60" s="347"/>
      <c r="J60" s="322"/>
      <c r="K60" s="197"/>
      <c r="L60" s="199"/>
    </row>
    <row r="61" spans="2:12" x14ac:dyDescent="0.15">
      <c r="B61" s="193"/>
      <c r="C61" s="194"/>
      <c r="D61" s="193"/>
      <c r="E61" s="193"/>
      <c r="F61" s="193"/>
    </row>
    <row r="62" spans="2:12" x14ac:dyDescent="0.15">
      <c r="B62" s="193"/>
      <c r="C62" s="194"/>
      <c r="D62" s="193"/>
      <c r="E62" s="193"/>
      <c r="F62" s="193"/>
    </row>
    <row r="63" spans="2:12" ht="14.25" thickBot="1" x14ac:dyDescent="0.2">
      <c r="B63" s="19"/>
      <c r="C63" s="19"/>
      <c r="D63" s="19"/>
      <c r="E63" s="19"/>
      <c r="F63" s="19"/>
    </row>
    <row r="64" spans="2:12" ht="21" customHeight="1" thickBot="1" x14ac:dyDescent="0.2">
      <c r="B64" s="330" t="s">
        <v>43</v>
      </c>
      <c r="C64" s="331"/>
      <c r="D64" s="331"/>
      <c r="E64" s="331"/>
      <c r="F64" s="332"/>
      <c r="H64" s="330" t="s">
        <v>44</v>
      </c>
      <c r="I64" s="331"/>
      <c r="J64" s="331"/>
      <c r="K64" s="331"/>
      <c r="L64" s="332"/>
    </row>
    <row r="65" spans="2:12" ht="63" customHeight="1" thickBot="1" x14ac:dyDescent="0.2">
      <c r="B65" s="83" t="s">
        <v>70</v>
      </c>
      <c r="C65" s="87" t="s">
        <v>89</v>
      </c>
      <c r="D65" s="81" t="s">
        <v>71</v>
      </c>
      <c r="E65" s="81" t="s">
        <v>72</v>
      </c>
      <c r="F65" s="82" t="s">
        <v>73</v>
      </c>
      <c r="H65" s="83" t="s">
        <v>70</v>
      </c>
      <c r="I65" s="86" t="s">
        <v>89</v>
      </c>
      <c r="J65" s="81" t="s">
        <v>71</v>
      </c>
      <c r="K65" s="81" t="s">
        <v>72</v>
      </c>
      <c r="L65" s="82" t="s">
        <v>73</v>
      </c>
    </row>
    <row r="66" spans="2:12" ht="13.15" customHeight="1" x14ac:dyDescent="0.15">
      <c r="B66" s="326">
        <f>+'順位表（詳細）'!K158</f>
        <v>1</v>
      </c>
      <c r="C66" s="240" t="str">
        <f>+'順位表（詳細）'!B158</f>
        <v>和徳</v>
      </c>
      <c r="D66" s="323">
        <f>+'順位表（詳細）'!L158</f>
        <v>13</v>
      </c>
      <c r="E66" s="236">
        <f>+'順位表（詳細）'!M158</f>
        <v>2</v>
      </c>
      <c r="F66" s="237">
        <f>+'順位表（詳細）'!N158</f>
        <v>36</v>
      </c>
      <c r="H66" s="326">
        <f>+'順位表（詳細）'!K177</f>
        <v>7</v>
      </c>
      <c r="I66" s="327" t="str">
        <f>+'順位表（詳細）'!B177</f>
        <v>東</v>
      </c>
      <c r="J66" s="323">
        <f>+'順位表（詳細）'!L177</f>
        <v>7</v>
      </c>
      <c r="K66" s="236">
        <f>+'順位表（詳細）'!M177</f>
        <v>7</v>
      </c>
      <c r="L66" s="237">
        <f>+'順位表（詳細）'!N177</f>
        <v>19</v>
      </c>
    </row>
    <row r="67" spans="2:12" ht="13.15" customHeight="1" x14ac:dyDescent="0.15">
      <c r="B67" s="324"/>
      <c r="C67" s="235"/>
      <c r="D67" s="321"/>
      <c r="E67" s="196"/>
      <c r="F67" s="198"/>
      <c r="H67" s="324"/>
      <c r="I67" s="260"/>
      <c r="J67" s="321"/>
      <c r="K67" s="196"/>
      <c r="L67" s="198"/>
    </row>
    <row r="68" spans="2:12" ht="13.15" customHeight="1" x14ac:dyDescent="0.15">
      <c r="B68" s="324">
        <f>+'順位表（詳細）'!K164</f>
        <v>2</v>
      </c>
      <c r="C68" s="235" t="str">
        <f>+'順位表（詳細）'!B164</f>
        <v>大成B</v>
      </c>
      <c r="D68" s="321">
        <f>+'順位表（詳細）'!L164</f>
        <v>9</v>
      </c>
      <c r="E68" s="196">
        <f>+'順位表（詳細）'!M164</f>
        <v>6</v>
      </c>
      <c r="F68" s="198">
        <f>+'順位表（詳細）'!N164</f>
        <v>28</v>
      </c>
      <c r="H68" s="324">
        <f>+'順位表（詳細）'!K179</f>
        <v>8</v>
      </c>
      <c r="I68" s="260" t="str">
        <f>+'順位表（詳細）'!B179</f>
        <v>豊田</v>
      </c>
      <c r="J68" s="321">
        <f>+'順位表（詳細）'!L179</f>
        <v>7</v>
      </c>
      <c r="K68" s="196">
        <f>+'順位表（詳細）'!M179</f>
        <v>7</v>
      </c>
      <c r="L68" s="198">
        <f>+'順位表（詳細）'!N179</f>
        <v>18</v>
      </c>
    </row>
    <row r="69" spans="2:12" ht="13.15" customHeight="1" x14ac:dyDescent="0.15">
      <c r="B69" s="324"/>
      <c r="C69" s="235"/>
      <c r="D69" s="321"/>
      <c r="E69" s="196"/>
      <c r="F69" s="198"/>
      <c r="H69" s="324"/>
      <c r="I69" s="260"/>
      <c r="J69" s="321"/>
      <c r="K69" s="196"/>
      <c r="L69" s="198"/>
    </row>
    <row r="70" spans="2:12" ht="13.15" customHeight="1" x14ac:dyDescent="0.15">
      <c r="B70" s="324">
        <f>+'順位表（詳細）'!K162</f>
        <v>3</v>
      </c>
      <c r="C70" s="235" t="str">
        <f>+'順位表（詳細）'!B162</f>
        <v>致遠Ｂ</v>
      </c>
      <c r="D70" s="321">
        <f>+'順位表（詳細）'!L162</f>
        <v>9</v>
      </c>
      <c r="E70" s="196">
        <f>+'順位表（詳細）'!M162</f>
        <v>6</v>
      </c>
      <c r="F70" s="198">
        <f>+'順位表（詳細）'!N162</f>
        <v>21</v>
      </c>
      <c r="H70" s="324">
        <f>+'順位表（詳細）'!K181</f>
        <v>9</v>
      </c>
      <c r="I70" s="260" t="str">
        <f>+'順位表（詳細）'!B181</f>
        <v>キャノンＡ</v>
      </c>
      <c r="J70" s="321">
        <f>+'順位表（詳細）'!L181</f>
        <v>6</v>
      </c>
      <c r="K70" s="196">
        <f>+'順位表（詳細）'!M181</f>
        <v>8</v>
      </c>
      <c r="L70" s="198">
        <f>+'順位表（詳細）'!N181</f>
        <v>22</v>
      </c>
    </row>
    <row r="71" spans="2:12" ht="13.15" customHeight="1" x14ac:dyDescent="0.15">
      <c r="B71" s="324"/>
      <c r="C71" s="235"/>
      <c r="D71" s="321"/>
      <c r="E71" s="196"/>
      <c r="F71" s="198"/>
      <c r="H71" s="324"/>
      <c r="I71" s="260"/>
      <c r="J71" s="321"/>
      <c r="K71" s="196"/>
      <c r="L71" s="198"/>
    </row>
    <row r="72" spans="2:12" ht="13.15" customHeight="1" x14ac:dyDescent="0.15">
      <c r="B72" s="324">
        <f>+'順位表（詳細）'!K160</f>
        <v>4</v>
      </c>
      <c r="C72" s="235" t="str">
        <f>+'順位表（詳細）'!B160</f>
        <v>弘前市役所Ｂ</v>
      </c>
      <c r="D72" s="321">
        <f>+'順位表（詳細）'!L160</f>
        <v>8</v>
      </c>
      <c r="E72" s="196">
        <f>+'順位表（詳細）'!M160</f>
        <v>7</v>
      </c>
      <c r="F72" s="198">
        <f>+'順位表（詳細）'!N160</f>
        <v>25</v>
      </c>
      <c r="H72" s="324">
        <f>+'順位表（詳細）'!K183</f>
        <v>10</v>
      </c>
      <c r="I72" s="260" t="str">
        <f>+'順位表（詳細）'!B183</f>
        <v>城西Ｄ</v>
      </c>
      <c r="J72" s="321">
        <f>+'順位表（詳細）'!L183</f>
        <v>5</v>
      </c>
      <c r="K72" s="196">
        <f>+'順位表（詳細）'!M183</f>
        <v>9</v>
      </c>
      <c r="L72" s="198">
        <f>+'順位表（詳細）'!N183</f>
        <v>20</v>
      </c>
    </row>
    <row r="73" spans="2:12" ht="13.9" customHeight="1" x14ac:dyDescent="0.15">
      <c r="B73" s="324"/>
      <c r="C73" s="235"/>
      <c r="D73" s="321"/>
      <c r="E73" s="196"/>
      <c r="F73" s="198"/>
      <c r="H73" s="324"/>
      <c r="I73" s="260"/>
      <c r="J73" s="321"/>
      <c r="K73" s="196"/>
      <c r="L73" s="198"/>
    </row>
    <row r="74" spans="2:12" ht="13.15" customHeight="1" x14ac:dyDescent="0.15">
      <c r="B74" s="324">
        <f>+'順位表（詳細）'!K168</f>
        <v>5</v>
      </c>
      <c r="C74" s="235" t="str">
        <f>+'順位表（詳細）'!B168</f>
        <v>北Ａ</v>
      </c>
      <c r="D74" s="321">
        <f>+'順位表（詳細）'!L168</f>
        <v>8</v>
      </c>
      <c r="E74" s="196">
        <f>+'順位表（詳細）'!M168</f>
        <v>7</v>
      </c>
      <c r="F74" s="198">
        <f>+'順位表（詳細）'!N168</f>
        <v>23</v>
      </c>
      <c r="H74" s="324">
        <f>+'順位表（詳細）'!K185</f>
        <v>11</v>
      </c>
      <c r="I74" s="260" t="str">
        <f>+'順位表（詳細）'!B185</f>
        <v>城西Ｅ</v>
      </c>
      <c r="J74" s="321">
        <f>+'順位表（詳細）'!L185</f>
        <v>0</v>
      </c>
      <c r="K74" s="196">
        <f>+'順位表（詳細）'!M185</f>
        <v>14</v>
      </c>
      <c r="L74" s="198">
        <f>+'順位表（詳細）'!N185</f>
        <v>6</v>
      </c>
    </row>
    <row r="75" spans="2:12" ht="13.9" customHeight="1" thickBot="1" x14ac:dyDescent="0.2">
      <c r="B75" s="324"/>
      <c r="C75" s="235"/>
      <c r="D75" s="321"/>
      <c r="E75" s="196"/>
      <c r="F75" s="198"/>
      <c r="H75" s="336"/>
      <c r="I75" s="335"/>
      <c r="J75" s="322"/>
      <c r="K75" s="197"/>
      <c r="L75" s="199"/>
    </row>
    <row r="76" spans="2:12" ht="13.15" customHeight="1" x14ac:dyDescent="0.15">
      <c r="B76" s="324">
        <f>+'順位表（詳細）'!K166</f>
        <v>6</v>
      </c>
      <c r="C76" s="339" t="str">
        <f>+'順位表（詳細）'!B166</f>
        <v>弘前大学ＭＥＴ－Ｂ</v>
      </c>
      <c r="D76" s="321">
        <f>+'順位表（詳細）'!L166</f>
        <v>8</v>
      </c>
      <c r="E76" s="196">
        <f>+'順位表（詳細）'!M166</f>
        <v>7</v>
      </c>
      <c r="F76" s="198">
        <f>+'順位表（詳細）'!N166</f>
        <v>22</v>
      </c>
    </row>
    <row r="77" spans="2:12" ht="13.15" customHeight="1" thickBot="1" x14ac:dyDescent="0.2">
      <c r="B77" s="336"/>
      <c r="C77" s="340"/>
      <c r="D77" s="322"/>
      <c r="E77" s="197"/>
      <c r="F77" s="199"/>
    </row>
    <row r="79" spans="2:12" ht="14.25" thickBot="1" x14ac:dyDescent="0.2"/>
    <row r="80" spans="2:12" ht="21" customHeight="1" thickBot="1" x14ac:dyDescent="0.2">
      <c r="B80" s="330" t="s">
        <v>45</v>
      </c>
      <c r="C80" s="331"/>
      <c r="D80" s="331"/>
      <c r="E80" s="331"/>
      <c r="F80" s="332"/>
      <c r="H80" s="330" t="s">
        <v>46</v>
      </c>
      <c r="I80" s="337"/>
      <c r="J80" s="337"/>
      <c r="K80" s="337"/>
      <c r="L80" s="338"/>
    </row>
    <row r="81" spans="2:12" ht="64.150000000000006" customHeight="1" thickBot="1" x14ac:dyDescent="0.2">
      <c r="B81" s="83" t="s">
        <v>70</v>
      </c>
      <c r="C81" s="86" t="s">
        <v>89</v>
      </c>
      <c r="D81" s="81" t="s">
        <v>71</v>
      </c>
      <c r="E81" s="81" t="s">
        <v>72</v>
      </c>
      <c r="F81" s="82" t="s">
        <v>73</v>
      </c>
      <c r="H81" s="83" t="s">
        <v>70</v>
      </c>
      <c r="I81" s="357" t="s">
        <v>89</v>
      </c>
      <c r="J81" s="81" t="s">
        <v>71</v>
      </c>
      <c r="K81" s="81" t="s">
        <v>72</v>
      </c>
      <c r="L81" s="82" t="s">
        <v>73</v>
      </c>
    </row>
    <row r="82" spans="2:12" ht="13.15" customHeight="1" x14ac:dyDescent="0.15">
      <c r="B82" s="326">
        <f>+'順位表（詳細）'!K196</f>
        <v>1</v>
      </c>
      <c r="C82" s="320" t="str">
        <f>+'順位表（詳細）'!B196</f>
        <v>小沢</v>
      </c>
      <c r="D82" s="323">
        <f>+'順位表（詳細）'!L196</f>
        <v>14</v>
      </c>
      <c r="E82" s="236">
        <f>+'順位表（詳細）'!M196</f>
        <v>1</v>
      </c>
      <c r="F82" s="237">
        <f>+'順位表（詳細）'!N196</f>
        <v>33</v>
      </c>
      <c r="H82" s="356">
        <f>+'順位表（詳細）'!K215</f>
        <v>7</v>
      </c>
      <c r="I82" s="327" t="s">
        <v>162</v>
      </c>
      <c r="J82" s="341">
        <f>+'順位表（詳細）'!L215</f>
        <v>9</v>
      </c>
      <c r="K82" s="187">
        <f>+'順位表（詳細）'!M215</f>
        <v>5</v>
      </c>
      <c r="L82" s="188">
        <f>+'順位表（詳細）'!N215</f>
        <v>26</v>
      </c>
    </row>
    <row r="83" spans="2:12" ht="13.15" customHeight="1" x14ac:dyDescent="0.15">
      <c r="B83" s="324"/>
      <c r="C83" s="225"/>
      <c r="D83" s="321"/>
      <c r="E83" s="196"/>
      <c r="F83" s="198"/>
      <c r="H83" s="349"/>
      <c r="I83" s="260"/>
      <c r="J83" s="342"/>
      <c r="K83" s="171"/>
      <c r="L83" s="167"/>
    </row>
    <row r="84" spans="2:12" ht="13.15" customHeight="1" x14ac:dyDescent="0.15">
      <c r="B84" s="324">
        <f>+'順位表（詳細）'!K198</f>
        <v>2</v>
      </c>
      <c r="C84" s="343" t="str">
        <f>+'順位表（詳細）'!B198</f>
        <v>弘前駅前整形外科クリニック</v>
      </c>
      <c r="D84" s="321">
        <f>+'順位表（詳細）'!L198</f>
        <v>11</v>
      </c>
      <c r="E84" s="196">
        <f>+'順位表（詳細）'!M198</f>
        <v>4</v>
      </c>
      <c r="F84" s="198">
        <f>+'順位表（詳細）'!N198</f>
        <v>29</v>
      </c>
      <c r="H84" s="348">
        <f>+'順位表（詳細）'!K219</f>
        <v>8</v>
      </c>
      <c r="I84" s="225" t="s">
        <v>164</v>
      </c>
      <c r="J84" s="358">
        <f>+'順位表（詳細）'!L219</f>
        <v>7</v>
      </c>
      <c r="K84" s="165">
        <f>+'順位表（詳細）'!M219</f>
        <v>7</v>
      </c>
      <c r="L84" s="166">
        <f>+'順位表（詳細）'!N219</f>
        <v>22</v>
      </c>
    </row>
    <row r="85" spans="2:12" ht="13.15" customHeight="1" x14ac:dyDescent="0.15">
      <c r="B85" s="324"/>
      <c r="C85" s="343"/>
      <c r="D85" s="321"/>
      <c r="E85" s="196"/>
      <c r="F85" s="198"/>
      <c r="H85" s="349"/>
      <c r="I85" s="225"/>
      <c r="J85" s="342"/>
      <c r="K85" s="171"/>
      <c r="L85" s="167"/>
    </row>
    <row r="86" spans="2:12" ht="13.15" customHeight="1" x14ac:dyDescent="0.15">
      <c r="B86" s="324">
        <f>+'順位表（詳細）'!K202</f>
        <v>3</v>
      </c>
      <c r="C86" s="225" t="str">
        <f>+'順位表（詳細）'!B202</f>
        <v>朝陽Ｃ</v>
      </c>
      <c r="D86" s="321">
        <f>+'順位表（詳細）'!L202</f>
        <v>9</v>
      </c>
      <c r="E86" s="196">
        <f>+'順位表（詳細）'!M202</f>
        <v>6</v>
      </c>
      <c r="F86" s="198">
        <f>+'順位表（詳細）'!N202</f>
        <v>28</v>
      </c>
      <c r="H86" s="348">
        <f>+'順位表（詳細）'!K217</f>
        <v>9</v>
      </c>
      <c r="I86" s="225" t="s">
        <v>163</v>
      </c>
      <c r="J86" s="358">
        <f>+'順位表（詳細）'!L217</f>
        <v>7</v>
      </c>
      <c r="K86" s="165">
        <f>+'順位表（詳細）'!M217</f>
        <v>7</v>
      </c>
      <c r="L86" s="166">
        <f>+'順位表（詳細）'!N217</f>
        <v>19</v>
      </c>
    </row>
    <row r="87" spans="2:12" ht="13.15" customHeight="1" x14ac:dyDescent="0.15">
      <c r="B87" s="324"/>
      <c r="C87" s="225"/>
      <c r="D87" s="321"/>
      <c r="E87" s="196"/>
      <c r="F87" s="198"/>
      <c r="H87" s="349"/>
      <c r="I87" s="225"/>
      <c r="J87" s="342"/>
      <c r="K87" s="171"/>
      <c r="L87" s="167"/>
    </row>
    <row r="88" spans="2:12" ht="13.15" customHeight="1" x14ac:dyDescent="0.15">
      <c r="B88" s="324">
        <f>+'順位表（詳細）'!K204</f>
        <v>4</v>
      </c>
      <c r="C88" s="225" t="str">
        <f>+'順位表（詳細）'!B204</f>
        <v>桔梗野Ｄ</v>
      </c>
      <c r="D88" s="321">
        <f>+'順位表（詳細）'!L204</f>
        <v>8</v>
      </c>
      <c r="E88" s="196">
        <f>+'順位表（詳細）'!M204</f>
        <v>7</v>
      </c>
      <c r="F88" s="198">
        <f>+'順位表（詳細）'!N204</f>
        <v>26</v>
      </c>
      <c r="H88" s="348">
        <f>+'順位表（詳細）'!K221</f>
        <v>10</v>
      </c>
      <c r="I88" s="225" t="s">
        <v>22</v>
      </c>
      <c r="J88" s="358">
        <f>+'順位表（詳細）'!L221</f>
        <v>2</v>
      </c>
      <c r="K88" s="165">
        <f>+'順位表（詳細）'!M221</f>
        <v>12</v>
      </c>
      <c r="L88" s="166">
        <f>+'順位表（詳細）'!N221</f>
        <v>13</v>
      </c>
    </row>
    <row r="89" spans="2:12" ht="13.15" customHeight="1" x14ac:dyDescent="0.15">
      <c r="B89" s="324"/>
      <c r="C89" s="225"/>
      <c r="D89" s="321"/>
      <c r="E89" s="196"/>
      <c r="F89" s="198"/>
      <c r="H89" s="349"/>
      <c r="I89" s="225"/>
      <c r="J89" s="342"/>
      <c r="K89" s="171"/>
      <c r="L89" s="167"/>
    </row>
    <row r="90" spans="2:12" ht="13.15" customHeight="1" x14ac:dyDescent="0.15">
      <c r="B90" s="324">
        <f>+'順位表（詳細）'!K200</f>
        <v>5</v>
      </c>
      <c r="C90" s="344" t="str">
        <f>+'順位表（詳細）'!B200</f>
        <v>つるかめケアセンター</v>
      </c>
      <c r="D90" s="321">
        <f>+'順位表（詳細）'!L200</f>
        <v>8</v>
      </c>
      <c r="E90" s="196">
        <f>+'順位表（詳細）'!M200</f>
        <v>7</v>
      </c>
      <c r="F90" s="198">
        <f>+'順位表（詳細）'!N200</f>
        <v>24</v>
      </c>
      <c r="H90" s="348">
        <f>+'順位表（詳細）'!K223</f>
        <v>11</v>
      </c>
      <c r="I90" s="225" t="s">
        <v>23</v>
      </c>
      <c r="J90" s="358">
        <f>+'順位表（詳細）'!L223</f>
        <v>0</v>
      </c>
      <c r="K90" s="165">
        <f>+'順位表（詳細）'!M223</f>
        <v>14</v>
      </c>
      <c r="L90" s="166">
        <f>+'順位表（詳細）'!N223</f>
        <v>3</v>
      </c>
    </row>
    <row r="91" spans="2:12" ht="13.9" customHeight="1" thickBot="1" x14ac:dyDescent="0.2">
      <c r="B91" s="324"/>
      <c r="C91" s="344"/>
      <c r="D91" s="321"/>
      <c r="E91" s="196"/>
      <c r="F91" s="198"/>
      <c r="H91" s="350"/>
      <c r="I91" s="226"/>
      <c r="J91" s="359"/>
      <c r="K91" s="160"/>
      <c r="L91" s="162"/>
    </row>
    <row r="92" spans="2:12" ht="13.15" customHeight="1" x14ac:dyDescent="0.15">
      <c r="B92" s="324">
        <f>+'順位表（詳細）'!K206</f>
        <v>6</v>
      </c>
      <c r="C92" s="344" t="str">
        <f>+'順位表（詳細）'!B206</f>
        <v>弘前大学ＭＥＴ－Ｃ</v>
      </c>
      <c r="D92" s="321">
        <f>+'順位表（詳細）'!L206</f>
        <v>5</v>
      </c>
      <c r="E92" s="196">
        <f>+'順位表（詳細）'!M206</f>
        <v>10</v>
      </c>
      <c r="F92" s="198">
        <f>+'順位表（詳細）'!N206</f>
        <v>17</v>
      </c>
    </row>
    <row r="93" spans="2:12" ht="13.15" customHeight="1" thickBot="1" x14ac:dyDescent="0.2">
      <c r="B93" s="336"/>
      <c r="C93" s="351"/>
      <c r="D93" s="322"/>
      <c r="E93" s="197"/>
      <c r="F93" s="199"/>
    </row>
    <row r="94" spans="2:12" ht="24" customHeight="1" thickBot="1" x14ac:dyDescent="0.2"/>
    <row r="95" spans="2:12" ht="21" customHeight="1" thickBot="1" x14ac:dyDescent="0.2">
      <c r="B95" s="330" t="s">
        <v>47</v>
      </c>
      <c r="C95" s="331"/>
      <c r="D95" s="331"/>
      <c r="E95" s="331"/>
      <c r="F95" s="332"/>
      <c r="H95" s="330" t="s">
        <v>48</v>
      </c>
      <c r="I95" s="331"/>
      <c r="J95" s="331"/>
      <c r="K95" s="331"/>
      <c r="L95" s="332"/>
    </row>
    <row r="96" spans="2:12" ht="63" customHeight="1" thickBot="1" x14ac:dyDescent="0.2">
      <c r="B96" s="83" t="s">
        <v>70</v>
      </c>
      <c r="C96" s="87" t="s">
        <v>89</v>
      </c>
      <c r="D96" s="81" t="s">
        <v>71</v>
      </c>
      <c r="E96" s="81" t="s">
        <v>72</v>
      </c>
      <c r="F96" s="82" t="s">
        <v>73</v>
      </c>
      <c r="H96" s="83" t="s">
        <v>70</v>
      </c>
      <c r="I96" s="86" t="s">
        <v>89</v>
      </c>
      <c r="J96" s="81" t="s">
        <v>71</v>
      </c>
      <c r="K96" s="81" t="s">
        <v>72</v>
      </c>
      <c r="L96" s="82" t="s">
        <v>73</v>
      </c>
    </row>
    <row r="97" spans="2:12" ht="13.15" customHeight="1" x14ac:dyDescent="0.15">
      <c r="B97" s="326">
        <f>+'順位表（詳細）'!K234</f>
        <v>1</v>
      </c>
      <c r="C97" s="240" t="str">
        <f>+'7部'!E4</f>
        <v>朝陽Ｅ</v>
      </c>
      <c r="D97" s="323">
        <f>+'順位表（詳細）'!L234</f>
        <v>9</v>
      </c>
      <c r="E97" s="236">
        <f>+'順位表（詳細）'!M234</f>
        <v>3</v>
      </c>
      <c r="F97" s="237">
        <f>+'順位表（詳細）'!N234</f>
        <v>27</v>
      </c>
      <c r="H97" s="348">
        <f>+'順位表（詳細）'!K253</f>
        <v>6</v>
      </c>
      <c r="I97" s="352" t="str">
        <f>+'順位表（詳細）'!B253</f>
        <v>弘前大学ＭＥＴ-Ｄ</v>
      </c>
      <c r="J97" s="328">
        <f>+'順位表（詳細）'!L253</f>
        <v>6</v>
      </c>
      <c r="K97" s="165">
        <f>+'順位表（詳細）'!M253</f>
        <v>5</v>
      </c>
      <c r="L97" s="166">
        <f>+'順位表（詳細）'!N253</f>
        <v>17</v>
      </c>
    </row>
    <row r="98" spans="2:12" ht="13.15" customHeight="1" x14ac:dyDescent="0.15">
      <c r="B98" s="324"/>
      <c r="C98" s="235"/>
      <c r="D98" s="321"/>
      <c r="E98" s="196"/>
      <c r="F98" s="198"/>
      <c r="H98" s="349"/>
      <c r="I98" s="353"/>
      <c r="J98" s="329"/>
      <c r="K98" s="171"/>
      <c r="L98" s="167"/>
    </row>
    <row r="99" spans="2:12" ht="13.15" customHeight="1" x14ac:dyDescent="0.15">
      <c r="B99" s="324" t="str">
        <f>+'順位表（詳細）'!K236</f>
        <v>3位</v>
      </c>
      <c r="C99" s="235" t="str">
        <f>+'7部'!E6</f>
        <v>三大Ｄ</v>
      </c>
      <c r="D99" s="321">
        <f>+'順位表（詳細）'!L236</f>
        <v>8</v>
      </c>
      <c r="E99" s="196">
        <f>+'順位表（詳細）'!M236</f>
        <v>4</v>
      </c>
      <c r="F99" s="198">
        <f>+'順位表（詳細）'!N236</f>
        <v>23</v>
      </c>
      <c r="H99" s="348">
        <f>+'順位表（詳細）'!K255</f>
        <v>7</v>
      </c>
      <c r="I99" s="354" t="str">
        <f>+'順位表（詳細）'!B255</f>
        <v>弘前第一養護学校Ａ</v>
      </c>
      <c r="J99" s="328">
        <f>+'順位表（詳細）'!L255</f>
        <v>6</v>
      </c>
      <c r="K99" s="165">
        <f>+'順位表（詳細）'!M255</f>
        <v>5</v>
      </c>
      <c r="L99" s="166">
        <f>+'順位表（詳細）'!N255</f>
        <v>16</v>
      </c>
    </row>
    <row r="100" spans="2:12" ht="13.15" customHeight="1" x14ac:dyDescent="0.15">
      <c r="B100" s="324"/>
      <c r="C100" s="235"/>
      <c r="D100" s="321"/>
      <c r="E100" s="196"/>
      <c r="F100" s="198"/>
      <c r="H100" s="349"/>
      <c r="I100" s="355"/>
      <c r="J100" s="329"/>
      <c r="K100" s="171"/>
      <c r="L100" s="167"/>
    </row>
    <row r="101" spans="2:12" ht="13.15" customHeight="1" x14ac:dyDescent="0.15">
      <c r="B101" s="324">
        <f>+'順位表（詳細）'!K240</f>
        <v>2</v>
      </c>
      <c r="C101" s="235" t="str">
        <f>+'7部'!E10</f>
        <v>西B</v>
      </c>
      <c r="D101" s="321">
        <f>+'順位表（詳細）'!L240</f>
        <v>8</v>
      </c>
      <c r="E101" s="196">
        <f>+'順位表（詳細）'!M240</f>
        <v>4</v>
      </c>
      <c r="F101" s="198">
        <f>+'順位表（詳細）'!N240</f>
        <v>23</v>
      </c>
      <c r="H101" s="348">
        <f>+'順位表（詳細）'!K257</f>
        <v>8</v>
      </c>
      <c r="I101" s="245" t="str">
        <f>+'順位表（詳細）'!B257</f>
        <v>北Ｂ</v>
      </c>
      <c r="J101" s="328">
        <f>+'順位表（詳細）'!L257</f>
        <v>3</v>
      </c>
      <c r="K101" s="165">
        <f>+'順位表（詳細）'!M257</f>
        <v>8</v>
      </c>
      <c r="L101" s="166">
        <f>+'順位表（詳細）'!N257</f>
        <v>14</v>
      </c>
    </row>
    <row r="102" spans="2:12" ht="13.15" customHeight="1" x14ac:dyDescent="0.15">
      <c r="B102" s="324"/>
      <c r="C102" s="235"/>
      <c r="D102" s="321"/>
      <c r="E102" s="196"/>
      <c r="F102" s="198"/>
      <c r="H102" s="349"/>
      <c r="I102" s="252"/>
      <c r="J102" s="329"/>
      <c r="K102" s="171"/>
      <c r="L102" s="167"/>
    </row>
    <row r="103" spans="2:12" ht="13.15" customHeight="1" x14ac:dyDescent="0.15">
      <c r="B103" s="324">
        <f>+'順位表（詳細）'!K238</f>
        <v>4</v>
      </c>
      <c r="C103" s="235" t="str">
        <f>+'7部'!E8</f>
        <v>消防本部</v>
      </c>
      <c r="D103" s="321">
        <f>+'順位表（詳細）'!L238</f>
        <v>7</v>
      </c>
      <c r="E103" s="196">
        <f>+'順位表（詳細）'!M238</f>
        <v>5</v>
      </c>
      <c r="F103" s="198">
        <f>+'順位表（詳細）'!N238</f>
        <v>16</v>
      </c>
      <c r="H103" s="324">
        <f>+'順位表（詳細）'!K259</f>
        <v>9</v>
      </c>
      <c r="I103" s="225" t="str">
        <f>+'順位表（詳細）'!B259</f>
        <v>朝陽Ｄ</v>
      </c>
      <c r="J103" s="321">
        <f>+'順位表（詳細）'!L259</f>
        <v>1</v>
      </c>
      <c r="K103" s="196">
        <f>+'順位表（詳細）'!M259</f>
        <v>10</v>
      </c>
      <c r="L103" s="198">
        <f>+'順位表（詳細）'!N259</f>
        <v>8</v>
      </c>
    </row>
    <row r="104" spans="2:12" ht="13.9" customHeight="1" thickBot="1" x14ac:dyDescent="0.2">
      <c r="B104" s="324"/>
      <c r="C104" s="235"/>
      <c r="D104" s="321"/>
      <c r="E104" s="196"/>
      <c r="F104" s="198"/>
      <c r="H104" s="336"/>
      <c r="I104" s="226"/>
      <c r="J104" s="322"/>
      <c r="K104" s="197"/>
      <c r="L104" s="199"/>
    </row>
    <row r="105" spans="2:12" ht="13.15" customHeight="1" x14ac:dyDescent="0.15">
      <c r="B105" s="324">
        <f>+'順位表（詳細）'!K242</f>
        <v>5</v>
      </c>
      <c r="C105" s="235" t="str">
        <f>+'7部'!E12</f>
        <v>北Ｃ</v>
      </c>
      <c r="D105" s="321">
        <f>+'順位表（詳細）'!L242</f>
        <v>4</v>
      </c>
      <c r="E105" s="196">
        <f>+'順位表（詳細）'!M242</f>
        <v>8</v>
      </c>
      <c r="F105" s="198">
        <f>+'順位表（詳細）'!N242</f>
        <v>13</v>
      </c>
    </row>
    <row r="106" spans="2:12" ht="13.9" customHeight="1" thickBot="1" x14ac:dyDescent="0.2">
      <c r="B106" s="336"/>
      <c r="C106" s="345"/>
      <c r="D106" s="322"/>
      <c r="E106" s="197"/>
      <c r="F106" s="199"/>
    </row>
    <row r="107" spans="2:12" x14ac:dyDescent="0.15">
      <c r="B107" s="193"/>
      <c r="C107" s="194"/>
      <c r="D107" s="193"/>
      <c r="E107" s="193"/>
      <c r="F107" s="193"/>
    </row>
    <row r="108" spans="2:12" x14ac:dyDescent="0.15">
      <c r="B108" s="193"/>
      <c r="C108" s="194"/>
      <c r="D108" s="193"/>
      <c r="E108" s="193"/>
      <c r="F108" s="193"/>
    </row>
    <row r="110" spans="2:12" ht="14.25" thickBot="1" x14ac:dyDescent="0.2"/>
    <row r="111" spans="2:12" ht="21" customHeight="1" thickBot="1" x14ac:dyDescent="0.2">
      <c r="B111" s="330" t="s">
        <v>49</v>
      </c>
      <c r="C111" s="331"/>
      <c r="D111" s="331"/>
      <c r="E111" s="331"/>
      <c r="F111" s="332"/>
      <c r="H111" s="330" t="s">
        <v>78</v>
      </c>
      <c r="I111" s="331"/>
      <c r="J111" s="331"/>
      <c r="K111" s="331"/>
      <c r="L111" s="332"/>
    </row>
    <row r="112" spans="2:12" ht="62.45" customHeight="1" thickBot="1" x14ac:dyDescent="0.2">
      <c r="B112" s="83" t="s">
        <v>70</v>
      </c>
      <c r="C112" s="87" t="s">
        <v>89</v>
      </c>
      <c r="D112" s="90" t="s">
        <v>71</v>
      </c>
      <c r="E112" s="90" t="s">
        <v>72</v>
      </c>
      <c r="F112" s="82" t="s">
        <v>73</v>
      </c>
      <c r="H112" s="83" t="s">
        <v>70</v>
      </c>
      <c r="I112" s="86" t="s">
        <v>89</v>
      </c>
      <c r="J112" s="90" t="s">
        <v>71</v>
      </c>
      <c r="K112" s="90" t="s">
        <v>72</v>
      </c>
      <c r="L112" s="82" t="s">
        <v>73</v>
      </c>
    </row>
    <row r="113" spans="2:12" ht="13.15" customHeight="1" x14ac:dyDescent="0.15">
      <c r="B113" s="326">
        <f>+'順位表（詳細）'!K272</f>
        <v>1</v>
      </c>
      <c r="C113" s="240" t="str">
        <f>+'順位表（詳細）'!B272</f>
        <v>堀越Ｂ</v>
      </c>
      <c r="D113" s="323">
        <f>+'順位表（詳細）'!L272</f>
        <v>14</v>
      </c>
      <c r="E113" s="236">
        <f>+'順位表（詳細）'!M272</f>
        <v>1</v>
      </c>
      <c r="F113" s="237">
        <f>+'順位表（詳細）'!N272</f>
        <v>37</v>
      </c>
      <c r="H113" s="326">
        <f>+'順位表（詳細）'!K291</f>
        <v>7</v>
      </c>
      <c r="I113" s="327" t="str">
        <f>+'順位表（詳細）'!B291</f>
        <v>キャノンB</v>
      </c>
      <c r="J113" s="323">
        <f>+'順位表（詳細）'!L291</f>
        <v>8</v>
      </c>
      <c r="K113" s="236">
        <f>+'順位表（詳細）'!M291</f>
        <v>6</v>
      </c>
      <c r="L113" s="237">
        <f>+'順位表（詳細）'!N291</f>
        <v>24</v>
      </c>
    </row>
    <row r="114" spans="2:12" ht="13.15" customHeight="1" x14ac:dyDescent="0.15">
      <c r="B114" s="324"/>
      <c r="C114" s="235"/>
      <c r="D114" s="321"/>
      <c r="E114" s="196"/>
      <c r="F114" s="198"/>
      <c r="H114" s="324"/>
      <c r="I114" s="260"/>
      <c r="J114" s="321"/>
      <c r="K114" s="196"/>
      <c r="L114" s="198"/>
    </row>
    <row r="115" spans="2:12" ht="13.15" customHeight="1" x14ac:dyDescent="0.15">
      <c r="B115" s="324">
        <f>+'順位表（詳細）'!K274</f>
        <v>2</v>
      </c>
      <c r="C115" s="235" t="str">
        <f>+'順位表（詳細）'!B274</f>
        <v>東北化学薬品B</v>
      </c>
      <c r="D115" s="321">
        <f>+'順位表（詳細）'!L274</f>
        <v>11</v>
      </c>
      <c r="E115" s="196">
        <f>+'順位表（詳細）'!M274</f>
        <v>4</v>
      </c>
      <c r="F115" s="198">
        <f>+'順位表（詳細）'!N274</f>
        <v>30</v>
      </c>
      <c r="H115" s="324">
        <f>+'順位表（詳細）'!K293</f>
        <v>8</v>
      </c>
      <c r="I115" s="260" t="str">
        <f>+'順位表（詳細）'!B293</f>
        <v>東北化学薬品C</v>
      </c>
      <c r="J115" s="321">
        <f>+'順位表（詳細）'!L293</f>
        <v>6</v>
      </c>
      <c r="K115" s="196">
        <f>+'順位表（詳細）'!M293</f>
        <v>8</v>
      </c>
      <c r="L115" s="198">
        <f>+'順位表（詳細）'!N293</f>
        <v>18</v>
      </c>
    </row>
    <row r="116" spans="2:12" ht="13.15" customHeight="1" x14ac:dyDescent="0.15">
      <c r="B116" s="324"/>
      <c r="C116" s="235"/>
      <c r="D116" s="321"/>
      <c r="E116" s="196"/>
      <c r="F116" s="198"/>
      <c r="H116" s="324"/>
      <c r="I116" s="260"/>
      <c r="J116" s="321"/>
      <c r="K116" s="196"/>
      <c r="L116" s="198"/>
    </row>
    <row r="117" spans="2:12" ht="13.15" customHeight="1" x14ac:dyDescent="0.15">
      <c r="B117" s="324">
        <f>+'順位表（詳細）'!K276</f>
        <v>3</v>
      </c>
      <c r="C117" s="235" t="str">
        <f>+'順位表（詳細）'!B276</f>
        <v>大成C</v>
      </c>
      <c r="D117" s="321">
        <f>+'順位表（詳細）'!L276</f>
        <v>10</v>
      </c>
      <c r="E117" s="196">
        <f>+'順位表（詳細）'!M276</f>
        <v>5</v>
      </c>
      <c r="F117" s="198">
        <f>+'順位表（詳細）'!N276</f>
        <v>30</v>
      </c>
      <c r="H117" s="324">
        <f>+'順位表（詳細）'!K299</f>
        <v>9</v>
      </c>
      <c r="I117" s="260" t="str">
        <f>+'順位表（詳細）'!B299</f>
        <v>うの花クラブ</v>
      </c>
      <c r="J117" s="321">
        <f>+'順位表（詳細）'!L299</f>
        <v>3</v>
      </c>
      <c r="K117" s="196">
        <f>+'順位表（詳細）'!M299</f>
        <v>11</v>
      </c>
      <c r="L117" s="198">
        <f>+'順位表（詳細）'!N299</f>
        <v>14</v>
      </c>
    </row>
    <row r="118" spans="2:12" ht="13.15" customHeight="1" x14ac:dyDescent="0.15">
      <c r="B118" s="324"/>
      <c r="C118" s="235"/>
      <c r="D118" s="321"/>
      <c r="E118" s="196"/>
      <c r="F118" s="198"/>
      <c r="H118" s="324"/>
      <c r="I118" s="260"/>
      <c r="J118" s="321"/>
      <c r="K118" s="196"/>
      <c r="L118" s="198"/>
    </row>
    <row r="119" spans="2:12" ht="13.15" customHeight="1" x14ac:dyDescent="0.15">
      <c r="B119" s="324">
        <f>+'順位表（詳細）'!K278</f>
        <v>4</v>
      </c>
      <c r="C119" s="235" t="str">
        <f>+'順位表（詳細）'!B278</f>
        <v>桔梗野Ｅ</v>
      </c>
      <c r="D119" s="321">
        <f>+'順位表（詳細）'!L278</f>
        <v>10</v>
      </c>
      <c r="E119" s="196">
        <f>+'順位表（詳細）'!M278</f>
        <v>5</v>
      </c>
      <c r="F119" s="198">
        <f>+'順位表（詳細）'!N278</f>
        <v>28</v>
      </c>
      <c r="H119" s="324">
        <f>+'順位表（詳細）'!K295</f>
        <v>10</v>
      </c>
      <c r="I119" s="260" t="str">
        <f>+'順位表（詳細）'!B295</f>
        <v>北Ｄ</v>
      </c>
      <c r="J119" s="321">
        <f>+'順位表（詳細）'!L295</f>
        <v>3</v>
      </c>
      <c r="K119" s="196">
        <f>+'順位表（詳細）'!M295</f>
        <v>11</v>
      </c>
      <c r="L119" s="198">
        <f>+'順位表（詳細）'!N295</f>
        <v>10</v>
      </c>
    </row>
    <row r="120" spans="2:12" ht="13.9" customHeight="1" x14ac:dyDescent="0.15">
      <c r="B120" s="324"/>
      <c r="C120" s="235"/>
      <c r="D120" s="321"/>
      <c r="E120" s="196"/>
      <c r="F120" s="198"/>
      <c r="H120" s="324"/>
      <c r="I120" s="260"/>
      <c r="J120" s="321"/>
      <c r="K120" s="196"/>
      <c r="L120" s="198"/>
    </row>
    <row r="121" spans="2:12" ht="13.15" customHeight="1" x14ac:dyDescent="0.15">
      <c r="B121" s="324">
        <f>+'順位表（詳細）'!K282</f>
        <v>5</v>
      </c>
      <c r="C121" s="339" t="str">
        <f>+'順位表（詳細）'!B282</f>
        <v>弘前第一養護学校Ｂ</v>
      </c>
      <c r="D121" s="321">
        <f>+'順位表（詳細）'!L282</f>
        <v>7</v>
      </c>
      <c r="E121" s="196">
        <f>+'順位表（詳細）'!M282</f>
        <v>8</v>
      </c>
      <c r="F121" s="198">
        <f>+'順位表（詳細）'!N282</f>
        <v>18</v>
      </c>
      <c r="H121" s="324">
        <f>+'順位表（詳細）'!K297</f>
        <v>11</v>
      </c>
      <c r="I121" s="325" t="str">
        <f>+'順位表（詳細）'!B297</f>
        <v>弘前大学医学部Ｃ</v>
      </c>
      <c r="J121" s="321">
        <f>+'順位表（詳細）'!L297</f>
        <v>2</v>
      </c>
      <c r="K121" s="196">
        <f>+'順位表（詳細）'!M297</f>
        <v>12</v>
      </c>
      <c r="L121" s="198">
        <f>+'順位表（詳細）'!N297</f>
        <v>11</v>
      </c>
    </row>
    <row r="122" spans="2:12" ht="13.9" customHeight="1" thickBot="1" x14ac:dyDescent="0.2">
      <c r="B122" s="324"/>
      <c r="C122" s="339"/>
      <c r="D122" s="321"/>
      <c r="E122" s="196"/>
      <c r="F122" s="198"/>
      <c r="H122" s="336"/>
      <c r="I122" s="346"/>
      <c r="J122" s="322"/>
      <c r="K122" s="197"/>
      <c r="L122" s="199"/>
    </row>
    <row r="123" spans="2:12" ht="13.15" customHeight="1" x14ac:dyDescent="0.15">
      <c r="B123" s="324">
        <f>+'順位表（詳細）'!K280</f>
        <v>6</v>
      </c>
      <c r="C123" s="235" t="str">
        <f>+'順位表（詳細）'!B280</f>
        <v>工藤酸素店Ｃ</v>
      </c>
      <c r="D123" s="321">
        <f>+'順位表（詳細）'!L280</f>
        <v>6</v>
      </c>
      <c r="E123" s="196">
        <f>+'順位表（詳細）'!M280</f>
        <v>9</v>
      </c>
      <c r="F123" s="198">
        <f>+'順位表（詳細）'!N280</f>
        <v>20</v>
      </c>
      <c r="H123" s="334"/>
      <c r="I123" s="195"/>
      <c r="J123" s="334"/>
      <c r="K123" s="334"/>
      <c r="L123" s="334"/>
    </row>
    <row r="124" spans="2:12" ht="13.15" customHeight="1" thickBot="1" x14ac:dyDescent="0.2">
      <c r="B124" s="336"/>
      <c r="C124" s="345"/>
      <c r="D124" s="322"/>
      <c r="E124" s="197"/>
      <c r="F124" s="199"/>
      <c r="H124" s="334"/>
      <c r="I124" s="195"/>
      <c r="J124" s="334"/>
      <c r="K124" s="334"/>
      <c r="L124" s="334"/>
    </row>
    <row r="125" spans="2:12" x14ac:dyDescent="0.15">
      <c r="B125" s="193"/>
      <c r="C125" s="194"/>
      <c r="D125" s="193"/>
      <c r="E125" s="193"/>
      <c r="F125" s="193"/>
    </row>
    <row r="126" spans="2:12" x14ac:dyDescent="0.15">
      <c r="B126" s="193"/>
      <c r="C126" s="194"/>
      <c r="D126" s="193"/>
      <c r="E126" s="193"/>
      <c r="F126" s="193"/>
    </row>
    <row r="131" spans="2:6" ht="37.9" customHeight="1" x14ac:dyDescent="0.15"/>
    <row r="132" spans="2:6" ht="13.15" customHeight="1" x14ac:dyDescent="0.15"/>
    <row r="133" spans="2:6" ht="13.15" customHeight="1" x14ac:dyDescent="0.15"/>
    <row r="134" spans="2:6" ht="13.15" customHeight="1" x14ac:dyDescent="0.15"/>
    <row r="135" spans="2:6" ht="13.15" customHeight="1" x14ac:dyDescent="0.15"/>
    <row r="136" spans="2:6" ht="13.15" customHeight="1" x14ac:dyDescent="0.15"/>
    <row r="137" spans="2:6" ht="13.15" customHeight="1" x14ac:dyDescent="0.15"/>
    <row r="138" spans="2:6" ht="13.15" customHeight="1" x14ac:dyDescent="0.15"/>
    <row r="139" spans="2:6" ht="13.15" customHeight="1" x14ac:dyDescent="0.15"/>
    <row r="140" spans="2:6" ht="13.15" customHeight="1" x14ac:dyDescent="0.15"/>
    <row r="141" spans="2:6" ht="13.9" customHeight="1" x14ac:dyDescent="0.15"/>
    <row r="142" spans="2:6" x14ac:dyDescent="0.15">
      <c r="B142" s="193"/>
      <c r="C142" s="194"/>
      <c r="D142" s="193"/>
      <c r="E142" s="193"/>
      <c r="F142" s="193"/>
    </row>
    <row r="143" spans="2:6" x14ac:dyDescent="0.15">
      <c r="B143" s="193"/>
      <c r="C143" s="194"/>
      <c r="D143" s="193"/>
      <c r="E143" s="193"/>
      <c r="F143" s="193"/>
    </row>
    <row r="144" spans="2:6" x14ac:dyDescent="0.15">
      <c r="B144" s="193"/>
      <c r="C144" s="194"/>
      <c r="D144" s="193"/>
      <c r="E144" s="193"/>
      <c r="F144" s="193"/>
    </row>
    <row r="145" spans="2:6" x14ac:dyDescent="0.15">
      <c r="B145" s="193"/>
      <c r="C145" s="194"/>
      <c r="D145" s="193"/>
      <c r="E145" s="193"/>
      <c r="F145" s="193"/>
    </row>
    <row r="149" spans="2:6" x14ac:dyDescent="0.15">
      <c r="B149" s="21"/>
      <c r="C149" s="21"/>
      <c r="D149" s="193"/>
      <c r="E149" s="193"/>
      <c r="F149" s="193"/>
    </row>
    <row r="150" spans="2:6" ht="18.75" x14ac:dyDescent="0.15">
      <c r="B150" s="23"/>
      <c r="C150" s="22"/>
      <c r="D150" s="24"/>
      <c r="E150" s="24"/>
      <c r="F150" s="23"/>
    </row>
    <row r="151" spans="2:6" x14ac:dyDescent="0.15">
      <c r="B151" s="193"/>
      <c r="C151" s="195"/>
      <c r="D151" s="193"/>
      <c r="E151" s="193"/>
      <c r="F151" s="193"/>
    </row>
    <row r="152" spans="2:6" x14ac:dyDescent="0.15">
      <c r="B152" s="193"/>
      <c r="C152" s="195"/>
      <c r="D152" s="193"/>
      <c r="E152" s="193"/>
      <c r="F152" s="193"/>
    </row>
    <row r="153" spans="2:6" x14ac:dyDescent="0.15">
      <c r="B153" s="193"/>
      <c r="C153" s="194"/>
      <c r="D153" s="193"/>
      <c r="E153" s="193"/>
      <c r="F153" s="193"/>
    </row>
    <row r="154" spans="2:6" x14ac:dyDescent="0.15">
      <c r="B154" s="193"/>
      <c r="C154" s="194"/>
      <c r="D154" s="193"/>
      <c r="E154" s="193"/>
      <c r="F154" s="193"/>
    </row>
    <row r="155" spans="2:6" x14ac:dyDescent="0.15">
      <c r="B155" s="193"/>
      <c r="C155" s="194"/>
      <c r="D155" s="193"/>
      <c r="E155" s="193"/>
      <c r="F155" s="193"/>
    </row>
    <row r="156" spans="2:6" x14ac:dyDescent="0.15">
      <c r="B156" s="193"/>
      <c r="C156" s="194"/>
      <c r="D156" s="193"/>
      <c r="E156" s="193"/>
      <c r="F156" s="193"/>
    </row>
    <row r="157" spans="2:6" x14ac:dyDescent="0.15">
      <c r="B157" s="193"/>
      <c r="C157" s="194"/>
      <c r="D157" s="193"/>
      <c r="E157" s="193"/>
      <c r="F157" s="193"/>
    </row>
    <row r="158" spans="2:6" x14ac:dyDescent="0.15">
      <c r="B158" s="193"/>
      <c r="C158" s="194"/>
      <c r="D158" s="193"/>
      <c r="E158" s="193"/>
      <c r="F158" s="193"/>
    </row>
    <row r="159" spans="2:6" x14ac:dyDescent="0.15">
      <c r="B159" s="193"/>
      <c r="C159" s="194"/>
      <c r="D159" s="193"/>
      <c r="E159" s="193"/>
      <c r="F159" s="193"/>
    </row>
    <row r="160" spans="2:6" x14ac:dyDescent="0.15">
      <c r="B160" s="193"/>
      <c r="C160" s="194"/>
      <c r="D160" s="193"/>
      <c r="E160" s="193"/>
      <c r="F160" s="193"/>
    </row>
    <row r="161" spans="2:6" x14ac:dyDescent="0.15">
      <c r="B161" s="193"/>
      <c r="C161" s="194"/>
      <c r="D161" s="193"/>
      <c r="E161" s="193"/>
      <c r="F161" s="193"/>
    </row>
    <row r="162" spans="2:6" x14ac:dyDescent="0.15">
      <c r="B162" s="193"/>
      <c r="C162" s="194"/>
      <c r="D162" s="193"/>
      <c r="E162" s="193"/>
      <c r="F162" s="193"/>
    </row>
    <row r="163" spans="2:6" x14ac:dyDescent="0.15">
      <c r="B163" s="193"/>
      <c r="C163" s="194"/>
      <c r="D163" s="193"/>
      <c r="E163" s="193"/>
      <c r="F163" s="193"/>
    </row>
    <row r="164" spans="2:6" x14ac:dyDescent="0.15">
      <c r="B164" s="193"/>
      <c r="C164" s="194"/>
      <c r="D164" s="193"/>
      <c r="E164" s="193"/>
      <c r="F164" s="193"/>
    </row>
    <row r="165" spans="2:6" x14ac:dyDescent="0.15">
      <c r="B165" s="19"/>
      <c r="C165" s="19"/>
      <c r="D165" s="19"/>
      <c r="E165" s="19"/>
      <c r="F165" s="19"/>
    </row>
    <row r="166" spans="2:6" x14ac:dyDescent="0.15">
      <c r="B166" s="19"/>
      <c r="C166" s="19"/>
      <c r="D166" s="19"/>
      <c r="E166" s="19"/>
      <c r="F166" s="19"/>
    </row>
    <row r="167" spans="2:6" x14ac:dyDescent="0.15">
      <c r="B167" s="19"/>
      <c r="C167" s="19"/>
      <c r="D167" s="19"/>
      <c r="E167" s="19"/>
      <c r="F167" s="19"/>
    </row>
    <row r="168" spans="2:6" x14ac:dyDescent="0.15">
      <c r="B168" s="19"/>
      <c r="C168" s="19"/>
      <c r="D168" s="19"/>
      <c r="E168" s="19"/>
      <c r="F168" s="19"/>
    </row>
    <row r="169" spans="2:6" x14ac:dyDescent="0.15">
      <c r="B169" s="19"/>
      <c r="C169" s="19"/>
      <c r="D169" s="19"/>
      <c r="E169" s="19"/>
      <c r="F169" s="19"/>
    </row>
  </sheetData>
  <autoFilter ref="B3:F3">
    <sortState ref="B3:F13">
      <sortCondition ref="B3"/>
    </sortState>
  </autoFilter>
  <mergeCells count="512">
    <mergeCell ref="B163:B164"/>
    <mergeCell ref="B2:F2"/>
    <mergeCell ref="H2:L2"/>
    <mergeCell ref="B18:F18"/>
    <mergeCell ref="H18:L18"/>
    <mergeCell ref="B33:F33"/>
    <mergeCell ref="H33:L33"/>
    <mergeCell ref="B49:F49"/>
    <mergeCell ref="H49:L49"/>
    <mergeCell ref="B64:F64"/>
    <mergeCell ref="B151:B152"/>
    <mergeCell ref="B153:B154"/>
    <mergeCell ref="B155:B156"/>
    <mergeCell ref="B157:B158"/>
    <mergeCell ref="B159:B160"/>
    <mergeCell ref="B161:B162"/>
    <mergeCell ref="H115:H116"/>
    <mergeCell ref="H117:H118"/>
    <mergeCell ref="H119:H120"/>
    <mergeCell ref="H121:H122"/>
    <mergeCell ref="B142:B143"/>
    <mergeCell ref="B144:B145"/>
    <mergeCell ref="B117:B118"/>
    <mergeCell ref="B119:B120"/>
    <mergeCell ref="B121:B122"/>
    <mergeCell ref="B123:B124"/>
    <mergeCell ref="B125:B126"/>
    <mergeCell ref="H113:H114"/>
    <mergeCell ref="H101:H102"/>
    <mergeCell ref="H103:H104"/>
    <mergeCell ref="B113:B114"/>
    <mergeCell ref="B115:B116"/>
    <mergeCell ref="B111:F111"/>
    <mergeCell ref="H111:L111"/>
    <mergeCell ref="B105:B106"/>
    <mergeCell ref="B107:B108"/>
    <mergeCell ref="I113:I114"/>
    <mergeCell ref="I115:I116"/>
    <mergeCell ref="I103:I104"/>
    <mergeCell ref="C113:C114"/>
    <mergeCell ref="C115:C116"/>
    <mergeCell ref="C107:C108"/>
    <mergeCell ref="L121:L122"/>
    <mergeCell ref="J117:J118"/>
    <mergeCell ref="K117:K118"/>
    <mergeCell ref="L117:L118"/>
    <mergeCell ref="J119:J120"/>
    <mergeCell ref="K119:K120"/>
    <mergeCell ref="B99:B100"/>
    <mergeCell ref="B101:B102"/>
    <mergeCell ref="B103:B104"/>
    <mergeCell ref="H82:H83"/>
    <mergeCell ref="H84:H85"/>
    <mergeCell ref="H86:H87"/>
    <mergeCell ref="H88:H89"/>
    <mergeCell ref="H90:H91"/>
    <mergeCell ref="B82:B83"/>
    <mergeCell ref="B84:B85"/>
    <mergeCell ref="B86:B87"/>
    <mergeCell ref="B88:B89"/>
    <mergeCell ref="B90:B91"/>
    <mergeCell ref="B92:B93"/>
    <mergeCell ref="C92:C93"/>
    <mergeCell ref="B95:F95"/>
    <mergeCell ref="H70:H71"/>
    <mergeCell ref="H72:H73"/>
    <mergeCell ref="H74:H75"/>
    <mergeCell ref="B70:B71"/>
    <mergeCell ref="B72:B73"/>
    <mergeCell ref="B74:B75"/>
    <mergeCell ref="B76:B77"/>
    <mergeCell ref="H66:H67"/>
    <mergeCell ref="B97:B98"/>
    <mergeCell ref="D97:D98"/>
    <mergeCell ref="E97:E98"/>
    <mergeCell ref="H59:H60"/>
    <mergeCell ref="B66:B67"/>
    <mergeCell ref="B68:B69"/>
    <mergeCell ref="H64:L64"/>
    <mergeCell ref="B59:B60"/>
    <mergeCell ref="B61:B62"/>
    <mergeCell ref="H51:H52"/>
    <mergeCell ref="H53:H54"/>
    <mergeCell ref="H55:H56"/>
    <mergeCell ref="I66:I67"/>
    <mergeCell ref="I68:I69"/>
    <mergeCell ref="I59:I60"/>
    <mergeCell ref="C66:C67"/>
    <mergeCell ref="C68:C69"/>
    <mergeCell ref="C61:C62"/>
    <mergeCell ref="I51:I52"/>
    <mergeCell ref="I53:I54"/>
    <mergeCell ref="I55:I56"/>
    <mergeCell ref="I57:I58"/>
    <mergeCell ref="C59:C60"/>
    <mergeCell ref="F66:F67"/>
    <mergeCell ref="J59:J60"/>
    <mergeCell ref="K59:K60"/>
    <mergeCell ref="H68:H69"/>
    <mergeCell ref="B51:B52"/>
    <mergeCell ref="B53:B54"/>
    <mergeCell ref="B55:B56"/>
    <mergeCell ref="B57:B58"/>
    <mergeCell ref="H35:H36"/>
    <mergeCell ref="H37:H38"/>
    <mergeCell ref="H39:H40"/>
    <mergeCell ref="H41:H42"/>
    <mergeCell ref="H43:H44"/>
    <mergeCell ref="B35:B36"/>
    <mergeCell ref="B37:B38"/>
    <mergeCell ref="B39:B40"/>
    <mergeCell ref="B41:B42"/>
    <mergeCell ref="B43:B44"/>
    <mergeCell ref="B45:B46"/>
    <mergeCell ref="C51:C52"/>
    <mergeCell ref="C53:C54"/>
    <mergeCell ref="C55:C56"/>
    <mergeCell ref="C57:C58"/>
    <mergeCell ref="D53:D54"/>
    <mergeCell ref="E53:E54"/>
    <mergeCell ref="F53:F54"/>
    <mergeCell ref="D55:D56"/>
    <mergeCell ref="H57:H58"/>
    <mergeCell ref="B24:B25"/>
    <mergeCell ref="B26:B27"/>
    <mergeCell ref="B28:B29"/>
    <mergeCell ref="H20:H21"/>
    <mergeCell ref="H12:H13"/>
    <mergeCell ref="H14:H15"/>
    <mergeCell ref="B20:B21"/>
    <mergeCell ref="B22:B23"/>
    <mergeCell ref="H45:H46"/>
    <mergeCell ref="C35:C36"/>
    <mergeCell ref="C26:C27"/>
    <mergeCell ref="C28:C29"/>
    <mergeCell ref="C155:C156"/>
    <mergeCell ref="C157:C158"/>
    <mergeCell ref="C159:C160"/>
    <mergeCell ref="C161:C162"/>
    <mergeCell ref="C163:C164"/>
    <mergeCell ref="I117:I118"/>
    <mergeCell ref="I119:I120"/>
    <mergeCell ref="I121:I122"/>
    <mergeCell ref="C142:C143"/>
    <mergeCell ref="C144:C145"/>
    <mergeCell ref="C151:C152"/>
    <mergeCell ref="C119:C120"/>
    <mergeCell ref="C121:C122"/>
    <mergeCell ref="C123:C124"/>
    <mergeCell ref="C125:C126"/>
    <mergeCell ref="C117:C118"/>
    <mergeCell ref="D161:D162"/>
    <mergeCell ref="E161:E162"/>
    <mergeCell ref="F161:F162"/>
    <mergeCell ref="D163:D164"/>
    <mergeCell ref="E163:E164"/>
    <mergeCell ref="F163:F164"/>
    <mergeCell ref="D157:D158"/>
    <mergeCell ref="E157:E158"/>
    <mergeCell ref="I99:I100"/>
    <mergeCell ref="I101:I102"/>
    <mergeCell ref="C97:C98"/>
    <mergeCell ref="C99:C100"/>
    <mergeCell ref="C101:C102"/>
    <mergeCell ref="C103:C104"/>
    <mergeCell ref="C105:C106"/>
    <mergeCell ref="F97:F98"/>
    <mergeCell ref="C153:C154"/>
    <mergeCell ref="H97:H98"/>
    <mergeCell ref="H99:H100"/>
    <mergeCell ref="D144:D145"/>
    <mergeCell ref="E144:E145"/>
    <mergeCell ref="F144:F145"/>
    <mergeCell ref="D149:F149"/>
    <mergeCell ref="D151:D152"/>
    <mergeCell ref="E151:E152"/>
    <mergeCell ref="F151:F152"/>
    <mergeCell ref="D99:D100"/>
    <mergeCell ref="E99:E100"/>
    <mergeCell ref="F99:F100"/>
    <mergeCell ref="D101:D102"/>
    <mergeCell ref="E101:E102"/>
    <mergeCell ref="F101:F102"/>
    <mergeCell ref="I82:I83"/>
    <mergeCell ref="I84:I85"/>
    <mergeCell ref="I86:I87"/>
    <mergeCell ref="I88:I89"/>
    <mergeCell ref="I90:I91"/>
    <mergeCell ref="C84:C85"/>
    <mergeCell ref="C86:C87"/>
    <mergeCell ref="C88:C89"/>
    <mergeCell ref="C90:C91"/>
    <mergeCell ref="I70:I71"/>
    <mergeCell ref="I72:I73"/>
    <mergeCell ref="I74:I75"/>
    <mergeCell ref="C82:C83"/>
    <mergeCell ref="B80:F80"/>
    <mergeCell ref="H80:L80"/>
    <mergeCell ref="C72:C73"/>
    <mergeCell ref="C74:C75"/>
    <mergeCell ref="C76:C77"/>
    <mergeCell ref="C70:C71"/>
    <mergeCell ref="J82:J83"/>
    <mergeCell ref="K82:K83"/>
    <mergeCell ref="L82:L83"/>
    <mergeCell ref="D82:D83"/>
    <mergeCell ref="E82:E83"/>
    <mergeCell ref="F82:F83"/>
    <mergeCell ref="J74:J75"/>
    <mergeCell ref="K74:K75"/>
    <mergeCell ref="L74:L75"/>
    <mergeCell ref="J70:J71"/>
    <mergeCell ref="K70:K71"/>
    <mergeCell ref="L70:L71"/>
    <mergeCell ref="J72:J73"/>
    <mergeCell ref="K72:K73"/>
    <mergeCell ref="I37:I38"/>
    <mergeCell ref="I39:I40"/>
    <mergeCell ref="I41:I42"/>
    <mergeCell ref="I43:I44"/>
    <mergeCell ref="I45:I46"/>
    <mergeCell ref="C37:C38"/>
    <mergeCell ref="C39:C40"/>
    <mergeCell ref="C41:C42"/>
    <mergeCell ref="C43:C44"/>
    <mergeCell ref="C45:C46"/>
    <mergeCell ref="D41:D42"/>
    <mergeCell ref="E41:E42"/>
    <mergeCell ref="F41:F42"/>
    <mergeCell ref="D37:D38"/>
    <mergeCell ref="E37:E38"/>
    <mergeCell ref="F37:F38"/>
    <mergeCell ref="D39:D40"/>
    <mergeCell ref="E39:E40"/>
    <mergeCell ref="F39:F40"/>
    <mergeCell ref="I20:I21"/>
    <mergeCell ref="I22:I23"/>
    <mergeCell ref="I12:I13"/>
    <mergeCell ref="I14:I15"/>
    <mergeCell ref="C20:C21"/>
    <mergeCell ref="C22:C23"/>
    <mergeCell ref="C24:C25"/>
    <mergeCell ref="D35:D36"/>
    <mergeCell ref="E35:E36"/>
    <mergeCell ref="F35:F36"/>
    <mergeCell ref="D28:D29"/>
    <mergeCell ref="E28:E29"/>
    <mergeCell ref="F28:F29"/>
    <mergeCell ref="I35:I36"/>
    <mergeCell ref="H22:H23"/>
    <mergeCell ref="H24:H25"/>
    <mergeCell ref="H26:H27"/>
    <mergeCell ref="H28:H29"/>
    <mergeCell ref="D20:D21"/>
    <mergeCell ref="E20:E21"/>
    <mergeCell ref="F20:F21"/>
    <mergeCell ref="I24:I25"/>
    <mergeCell ref="I26:I27"/>
    <mergeCell ref="I28:I29"/>
    <mergeCell ref="F157:F158"/>
    <mergeCell ref="D159:D160"/>
    <mergeCell ref="E159:E160"/>
    <mergeCell ref="F159:F160"/>
    <mergeCell ref="D153:D154"/>
    <mergeCell ref="E153:E154"/>
    <mergeCell ref="F153:F154"/>
    <mergeCell ref="D155:D156"/>
    <mergeCell ref="E155:E156"/>
    <mergeCell ref="F155:F156"/>
    <mergeCell ref="J121:J122"/>
    <mergeCell ref="K121:K122"/>
    <mergeCell ref="D142:D143"/>
    <mergeCell ref="E142:E143"/>
    <mergeCell ref="F142:F143"/>
    <mergeCell ref="D125:D126"/>
    <mergeCell ref="E125:E126"/>
    <mergeCell ref="F125:F126"/>
    <mergeCell ref="L119:L120"/>
    <mergeCell ref="H123:H124"/>
    <mergeCell ref="I123:I124"/>
    <mergeCell ref="J123:J124"/>
    <mergeCell ref="K123:K124"/>
    <mergeCell ref="L123:L124"/>
    <mergeCell ref="J113:J114"/>
    <mergeCell ref="K113:K114"/>
    <mergeCell ref="L113:L114"/>
    <mergeCell ref="J115:J116"/>
    <mergeCell ref="K115:K116"/>
    <mergeCell ref="L115:L116"/>
    <mergeCell ref="D123:D124"/>
    <mergeCell ref="E123:E124"/>
    <mergeCell ref="F123:F124"/>
    <mergeCell ref="D119:D120"/>
    <mergeCell ref="E119:E120"/>
    <mergeCell ref="F119:F120"/>
    <mergeCell ref="D121:D122"/>
    <mergeCell ref="E121:E122"/>
    <mergeCell ref="F121:F122"/>
    <mergeCell ref="D115:D116"/>
    <mergeCell ref="E115:E116"/>
    <mergeCell ref="F115:F116"/>
    <mergeCell ref="D117:D118"/>
    <mergeCell ref="E117:E118"/>
    <mergeCell ref="F117:F118"/>
    <mergeCell ref="D113:D114"/>
    <mergeCell ref="E113:E114"/>
    <mergeCell ref="F113:F114"/>
    <mergeCell ref="J103:J104"/>
    <mergeCell ref="K103:K104"/>
    <mergeCell ref="L103:L104"/>
    <mergeCell ref="J99:J100"/>
    <mergeCell ref="K99:K100"/>
    <mergeCell ref="L99:L100"/>
    <mergeCell ref="J101:J102"/>
    <mergeCell ref="K101:K102"/>
    <mergeCell ref="L101:L102"/>
    <mergeCell ref="D107:D108"/>
    <mergeCell ref="E107:E108"/>
    <mergeCell ref="F107:F108"/>
    <mergeCell ref="D103:D104"/>
    <mergeCell ref="E103:E104"/>
    <mergeCell ref="F103:F104"/>
    <mergeCell ref="D105:D106"/>
    <mergeCell ref="E105:E106"/>
    <mergeCell ref="F105:F106"/>
    <mergeCell ref="J88:J89"/>
    <mergeCell ref="K88:K89"/>
    <mergeCell ref="L88:L89"/>
    <mergeCell ref="J97:J98"/>
    <mergeCell ref="K97:K98"/>
    <mergeCell ref="L97:L98"/>
    <mergeCell ref="H95:L95"/>
    <mergeCell ref="I97:I98"/>
    <mergeCell ref="J84:J85"/>
    <mergeCell ref="K84:K85"/>
    <mergeCell ref="L84:L85"/>
    <mergeCell ref="D92:D93"/>
    <mergeCell ref="E92:E93"/>
    <mergeCell ref="F92:F93"/>
    <mergeCell ref="D88:D89"/>
    <mergeCell ref="E88:E89"/>
    <mergeCell ref="F88:F89"/>
    <mergeCell ref="D90:D91"/>
    <mergeCell ref="E90:E91"/>
    <mergeCell ref="F90:F91"/>
    <mergeCell ref="D84:D85"/>
    <mergeCell ref="E84:E85"/>
    <mergeCell ref="F84:F85"/>
    <mergeCell ref="D86:D87"/>
    <mergeCell ref="E86:E87"/>
    <mergeCell ref="F86:F87"/>
    <mergeCell ref="J90:J91"/>
    <mergeCell ref="K90:K91"/>
    <mergeCell ref="L90:L91"/>
    <mergeCell ref="J86:J87"/>
    <mergeCell ref="K86:K87"/>
    <mergeCell ref="L86:L87"/>
    <mergeCell ref="L72:L73"/>
    <mergeCell ref="J66:J67"/>
    <mergeCell ref="K66:K67"/>
    <mergeCell ref="L66:L67"/>
    <mergeCell ref="J68:J69"/>
    <mergeCell ref="K68:K69"/>
    <mergeCell ref="L68:L69"/>
    <mergeCell ref="D76:D77"/>
    <mergeCell ref="E76:E77"/>
    <mergeCell ref="F76:F77"/>
    <mergeCell ref="D72:D73"/>
    <mergeCell ref="E72:E73"/>
    <mergeCell ref="F72:F73"/>
    <mergeCell ref="D74:D75"/>
    <mergeCell ref="E74:E75"/>
    <mergeCell ref="F74:F75"/>
    <mergeCell ref="D68:D69"/>
    <mergeCell ref="E68:E69"/>
    <mergeCell ref="F68:F69"/>
    <mergeCell ref="D70:D71"/>
    <mergeCell ref="E70:E71"/>
    <mergeCell ref="F70:F71"/>
    <mergeCell ref="D66:D67"/>
    <mergeCell ref="E66:E67"/>
    <mergeCell ref="L59:L60"/>
    <mergeCell ref="J55:J56"/>
    <mergeCell ref="K55:K56"/>
    <mergeCell ref="L55:L56"/>
    <mergeCell ref="J57:J58"/>
    <mergeCell ref="K57:K58"/>
    <mergeCell ref="L57:L58"/>
    <mergeCell ref="J51:J52"/>
    <mergeCell ref="K51:K52"/>
    <mergeCell ref="L51:L52"/>
    <mergeCell ref="J53:J54"/>
    <mergeCell ref="K53:K54"/>
    <mergeCell ref="L53:L54"/>
    <mergeCell ref="D61:D62"/>
    <mergeCell ref="E61:E62"/>
    <mergeCell ref="F61:F62"/>
    <mergeCell ref="D57:D58"/>
    <mergeCell ref="E57:E58"/>
    <mergeCell ref="F57:F58"/>
    <mergeCell ref="D59:D60"/>
    <mergeCell ref="E59:E60"/>
    <mergeCell ref="F59:F60"/>
    <mergeCell ref="E55:E56"/>
    <mergeCell ref="F55:F56"/>
    <mergeCell ref="D51:D52"/>
    <mergeCell ref="E51:E52"/>
    <mergeCell ref="F51:F52"/>
    <mergeCell ref="J43:J44"/>
    <mergeCell ref="K43:K44"/>
    <mergeCell ref="L43:L44"/>
    <mergeCell ref="J45:J46"/>
    <mergeCell ref="K45:K46"/>
    <mergeCell ref="L45:L46"/>
    <mergeCell ref="D45:D46"/>
    <mergeCell ref="E45:E46"/>
    <mergeCell ref="F45:F46"/>
    <mergeCell ref="D43:D44"/>
    <mergeCell ref="E43:E44"/>
    <mergeCell ref="F43:F44"/>
    <mergeCell ref="J39:J40"/>
    <mergeCell ref="K39:K40"/>
    <mergeCell ref="L39:L40"/>
    <mergeCell ref="J41:J42"/>
    <mergeCell ref="K41:K42"/>
    <mergeCell ref="L41:L42"/>
    <mergeCell ref="J35:J36"/>
    <mergeCell ref="K35:K36"/>
    <mergeCell ref="L35:L36"/>
    <mergeCell ref="J37:J38"/>
    <mergeCell ref="K37:K38"/>
    <mergeCell ref="L37:L38"/>
    <mergeCell ref="J28:J29"/>
    <mergeCell ref="K28:K29"/>
    <mergeCell ref="L28:L29"/>
    <mergeCell ref="J24:J25"/>
    <mergeCell ref="K24:K25"/>
    <mergeCell ref="L24:L25"/>
    <mergeCell ref="J26:J27"/>
    <mergeCell ref="K26:K27"/>
    <mergeCell ref="L26:L27"/>
    <mergeCell ref="J22:J23"/>
    <mergeCell ref="K22:K23"/>
    <mergeCell ref="L22:L23"/>
    <mergeCell ref="D26:D27"/>
    <mergeCell ref="E26:E27"/>
    <mergeCell ref="F26:F27"/>
    <mergeCell ref="D22:D23"/>
    <mergeCell ref="E22:E23"/>
    <mergeCell ref="F22:F23"/>
    <mergeCell ref="D24:D25"/>
    <mergeCell ref="E24:E25"/>
    <mergeCell ref="F24:F25"/>
    <mergeCell ref="K14:K15"/>
    <mergeCell ref="L14:L15"/>
    <mergeCell ref="J8:J9"/>
    <mergeCell ref="K8:K9"/>
    <mergeCell ref="L8:L9"/>
    <mergeCell ref="J10:J11"/>
    <mergeCell ref="K10:K11"/>
    <mergeCell ref="L10:L11"/>
    <mergeCell ref="J20:J21"/>
    <mergeCell ref="K20:K21"/>
    <mergeCell ref="L20:L21"/>
    <mergeCell ref="J4:J5"/>
    <mergeCell ref="K4:K5"/>
    <mergeCell ref="L4:L5"/>
    <mergeCell ref="J6:J7"/>
    <mergeCell ref="K6:K7"/>
    <mergeCell ref="L6:L7"/>
    <mergeCell ref="D14:D15"/>
    <mergeCell ref="E14:E15"/>
    <mergeCell ref="F14:F15"/>
    <mergeCell ref="H8:H9"/>
    <mergeCell ref="I8:I9"/>
    <mergeCell ref="H10:H11"/>
    <mergeCell ref="I10:I11"/>
    <mergeCell ref="D4:D5"/>
    <mergeCell ref="E4:E5"/>
    <mergeCell ref="F4:F5"/>
    <mergeCell ref="H4:H5"/>
    <mergeCell ref="I4:I5"/>
    <mergeCell ref="H6:H7"/>
    <mergeCell ref="I6:I7"/>
    <mergeCell ref="J12:J13"/>
    <mergeCell ref="K12:K13"/>
    <mergeCell ref="L12:L13"/>
    <mergeCell ref="J14:J15"/>
    <mergeCell ref="D10:D11"/>
    <mergeCell ref="E10:E11"/>
    <mergeCell ref="F10:F11"/>
    <mergeCell ref="C12:C13"/>
    <mergeCell ref="D12:D13"/>
    <mergeCell ref="E12:E13"/>
    <mergeCell ref="F12:F13"/>
    <mergeCell ref="D6:D7"/>
    <mergeCell ref="E6:E7"/>
    <mergeCell ref="F6:F7"/>
    <mergeCell ref="D8:D9"/>
    <mergeCell ref="E8:E9"/>
    <mergeCell ref="F8:F9"/>
    <mergeCell ref="B10:B11"/>
    <mergeCell ref="B12:B13"/>
    <mergeCell ref="C14:C15"/>
    <mergeCell ref="B14:B15"/>
    <mergeCell ref="B4:B5"/>
    <mergeCell ref="C4:C5"/>
    <mergeCell ref="B6:B7"/>
    <mergeCell ref="C6:C7"/>
    <mergeCell ref="B8:B9"/>
    <mergeCell ref="C8:C9"/>
    <mergeCell ref="C10:C11"/>
  </mergeCells>
  <phoneticPr fontId="1"/>
  <pageMargins left="0.25" right="0.25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6"/>
  <sheetViews>
    <sheetView zoomScale="98" zoomScaleNormal="98" workbookViewId="0">
      <selection activeCell="Q6" sqref="Q6"/>
    </sheetView>
  </sheetViews>
  <sheetFormatPr defaultColWidth="8.875" defaultRowHeight="14.25" x14ac:dyDescent="0.15"/>
  <cols>
    <col min="1" max="4" width="5.625" style="38" customWidth="1"/>
    <col min="5" max="5" width="20.5" style="38" customWidth="1"/>
    <col min="6" max="14" width="5.625" style="38" customWidth="1"/>
    <col min="15" max="15" width="3.125" style="38" customWidth="1"/>
    <col min="16" max="16" width="8.875" style="38"/>
    <col min="17" max="17" width="7.5" style="38" customWidth="1"/>
    <col min="18" max="18" width="5.875" style="38" customWidth="1"/>
    <col min="19" max="19" width="22.625" style="38" customWidth="1"/>
    <col min="20" max="16384" width="8.875" style="38"/>
  </cols>
  <sheetData>
    <row r="1" spans="1:22" ht="35.450000000000003" customHeight="1" x14ac:dyDescent="0.15">
      <c r="A1" s="114" t="s">
        <v>112</v>
      </c>
      <c r="B1" s="114"/>
      <c r="C1" s="114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2" ht="14.45" customHeight="1" x14ac:dyDescent="0.15">
      <c r="A2" s="111" t="s">
        <v>64</v>
      </c>
      <c r="B2" s="111" t="s">
        <v>62</v>
      </c>
      <c r="C2" s="111" t="s">
        <v>63</v>
      </c>
      <c r="D2" s="111" t="s">
        <v>65</v>
      </c>
      <c r="E2" s="39"/>
      <c r="F2" s="40">
        <v>1</v>
      </c>
      <c r="G2" s="40">
        <v>2</v>
      </c>
      <c r="H2" s="40">
        <v>3</v>
      </c>
      <c r="I2" s="40">
        <v>4</v>
      </c>
      <c r="J2" s="40">
        <v>5</v>
      </c>
      <c r="K2" s="97" t="s">
        <v>1</v>
      </c>
      <c r="L2" s="97" t="s">
        <v>2</v>
      </c>
      <c r="M2" s="97" t="s">
        <v>3</v>
      </c>
      <c r="N2" s="97" t="s">
        <v>4</v>
      </c>
    </row>
    <row r="3" spans="1:22" ht="123" customHeight="1" x14ac:dyDescent="0.15">
      <c r="A3" s="112"/>
      <c r="B3" s="112"/>
      <c r="C3" s="112"/>
      <c r="D3" s="112"/>
      <c r="E3" s="41" t="s">
        <v>37</v>
      </c>
      <c r="F3" s="50" t="s">
        <v>116</v>
      </c>
      <c r="G3" s="51" t="s">
        <v>114</v>
      </c>
      <c r="H3" s="50" t="s">
        <v>117</v>
      </c>
      <c r="I3" s="94" t="s">
        <v>34</v>
      </c>
      <c r="J3" s="50" t="s">
        <v>184</v>
      </c>
      <c r="K3" s="97"/>
      <c r="L3" s="97"/>
      <c r="M3" s="97"/>
      <c r="N3" s="97"/>
      <c r="Q3" s="43"/>
      <c r="R3" s="43"/>
      <c r="S3" s="43"/>
    </row>
    <row r="4" spans="1:22" ht="15" customHeight="1" x14ac:dyDescent="0.15">
      <c r="A4" s="97" t="s">
        <v>51</v>
      </c>
      <c r="B4" s="99">
        <v>8</v>
      </c>
      <c r="C4" s="99">
        <v>0</v>
      </c>
      <c r="D4" s="99">
        <v>16</v>
      </c>
      <c r="E4" s="113" t="s">
        <v>113</v>
      </c>
      <c r="F4" s="44"/>
      <c r="G4" s="44" t="s">
        <v>88</v>
      </c>
      <c r="H4" s="44" t="s">
        <v>87</v>
      </c>
      <c r="I4" s="44" t="s">
        <v>87</v>
      </c>
      <c r="J4" s="44" t="s">
        <v>88</v>
      </c>
      <c r="K4" s="97">
        <f>COUNTIF(F4:J4,"○")</f>
        <v>2</v>
      </c>
      <c r="L4" s="97">
        <f>COUNTIF(F4:J4,"×")</f>
        <v>2</v>
      </c>
      <c r="M4" s="97">
        <f>SUM(F5:J5)</f>
        <v>6</v>
      </c>
      <c r="N4" s="98">
        <f>_xlfn.RANK.EQ(P4,$P$4:$P$13)</f>
        <v>2</v>
      </c>
      <c r="P4" s="45">
        <f>K4*1000+M4</f>
        <v>2006</v>
      </c>
      <c r="Q4" s="52"/>
      <c r="R4" s="46"/>
      <c r="S4" s="47"/>
      <c r="T4" s="48"/>
      <c r="U4" s="48"/>
      <c r="V4" s="48"/>
    </row>
    <row r="5" spans="1:22" ht="15" customHeight="1" x14ac:dyDescent="0.15">
      <c r="A5" s="97"/>
      <c r="B5" s="100"/>
      <c r="C5" s="100"/>
      <c r="D5" s="100"/>
      <c r="E5" s="113"/>
      <c r="F5" s="49"/>
      <c r="G5" s="49">
        <v>1</v>
      </c>
      <c r="H5" s="49">
        <v>2</v>
      </c>
      <c r="I5" s="49">
        <v>2</v>
      </c>
      <c r="J5" s="49">
        <v>1</v>
      </c>
      <c r="K5" s="97"/>
      <c r="L5" s="97"/>
      <c r="M5" s="97"/>
      <c r="N5" s="98"/>
      <c r="P5" s="45"/>
      <c r="Q5" s="52"/>
      <c r="R5" s="46"/>
      <c r="S5" s="47"/>
      <c r="T5" s="48"/>
      <c r="U5" s="48"/>
      <c r="V5" s="48"/>
    </row>
    <row r="6" spans="1:22" ht="15" customHeight="1" x14ac:dyDescent="0.15">
      <c r="A6" s="97" t="s">
        <v>52</v>
      </c>
      <c r="B6" s="99">
        <v>6</v>
      </c>
      <c r="C6" s="99">
        <v>2</v>
      </c>
      <c r="D6" s="99">
        <v>19</v>
      </c>
      <c r="E6" s="116" t="s">
        <v>114</v>
      </c>
      <c r="F6" s="44" t="s">
        <v>87</v>
      </c>
      <c r="G6" s="44"/>
      <c r="H6" s="44" t="s">
        <v>87</v>
      </c>
      <c r="I6" s="88" t="s">
        <v>87</v>
      </c>
      <c r="J6" s="44" t="s">
        <v>87</v>
      </c>
      <c r="K6" s="97">
        <f>COUNTIF(F6:J6,"○")</f>
        <v>4</v>
      </c>
      <c r="L6" s="97">
        <f>COUNTIF(F6:J6,"×")</f>
        <v>0</v>
      </c>
      <c r="M6" s="97">
        <f>SUM(F7:J7)</f>
        <v>9</v>
      </c>
      <c r="N6" s="98">
        <f t="shared" ref="N6" si="0">_xlfn.RANK.EQ(P6,$P$4:$P$13)</f>
        <v>1</v>
      </c>
      <c r="P6" s="45">
        <f t="shared" ref="P6" si="1">K6*1000+M6</f>
        <v>4009</v>
      </c>
      <c r="Q6" s="52"/>
      <c r="R6" s="46"/>
      <c r="S6" s="47"/>
      <c r="T6" s="48"/>
      <c r="U6" s="48"/>
      <c r="V6" s="48"/>
    </row>
    <row r="7" spans="1:22" ht="15" customHeight="1" x14ac:dyDescent="0.15">
      <c r="A7" s="97"/>
      <c r="B7" s="100"/>
      <c r="C7" s="100"/>
      <c r="D7" s="100"/>
      <c r="E7" s="116"/>
      <c r="F7" s="49">
        <v>2</v>
      </c>
      <c r="G7" s="49"/>
      <c r="H7" s="49">
        <v>2</v>
      </c>
      <c r="I7" s="89">
        <v>2</v>
      </c>
      <c r="J7" s="49">
        <v>3</v>
      </c>
      <c r="K7" s="97"/>
      <c r="L7" s="97"/>
      <c r="M7" s="97"/>
      <c r="N7" s="98"/>
      <c r="P7" s="45"/>
      <c r="Q7" s="52"/>
      <c r="R7" s="46"/>
      <c r="S7" s="47"/>
      <c r="T7" s="48"/>
      <c r="U7" s="48"/>
      <c r="V7" s="48"/>
    </row>
    <row r="8" spans="1:22" ht="15" customHeight="1" x14ac:dyDescent="0.15">
      <c r="A8" s="97" t="s">
        <v>53</v>
      </c>
      <c r="B8" s="99">
        <v>6</v>
      </c>
      <c r="C8" s="99">
        <v>2</v>
      </c>
      <c r="D8" s="99">
        <v>17</v>
      </c>
      <c r="E8" s="113" t="s">
        <v>11</v>
      </c>
      <c r="F8" s="44" t="s">
        <v>88</v>
      </c>
      <c r="G8" s="44" t="s">
        <v>88</v>
      </c>
      <c r="H8" s="44"/>
      <c r="I8" s="44" t="s">
        <v>88</v>
      </c>
      <c r="J8" s="44" t="s">
        <v>87</v>
      </c>
      <c r="K8" s="97">
        <f>COUNTIF(F8:J8,"○")</f>
        <v>1</v>
      </c>
      <c r="L8" s="97">
        <f>COUNTIF(F8:J8,"×")</f>
        <v>3</v>
      </c>
      <c r="M8" s="97">
        <f>SUM(F9:J9)</f>
        <v>5</v>
      </c>
      <c r="N8" s="98">
        <f t="shared" ref="N8" si="2">_xlfn.RANK.EQ(P8,$P$4:$P$13)</f>
        <v>3</v>
      </c>
      <c r="P8" s="45">
        <f t="shared" ref="P8" si="3">K8*1000+M8</f>
        <v>1005</v>
      </c>
      <c r="Q8" s="52"/>
      <c r="R8" s="46"/>
      <c r="S8" s="47"/>
      <c r="T8" s="48"/>
      <c r="U8" s="48"/>
      <c r="V8" s="48"/>
    </row>
    <row r="9" spans="1:22" ht="15" customHeight="1" x14ac:dyDescent="0.15">
      <c r="A9" s="97"/>
      <c r="B9" s="100"/>
      <c r="C9" s="100"/>
      <c r="D9" s="100"/>
      <c r="E9" s="113"/>
      <c r="F9" s="49">
        <v>1</v>
      </c>
      <c r="G9" s="49">
        <v>1</v>
      </c>
      <c r="H9" s="49"/>
      <c r="I9" s="49">
        <v>1</v>
      </c>
      <c r="J9" s="49">
        <v>2</v>
      </c>
      <c r="K9" s="97"/>
      <c r="L9" s="97"/>
      <c r="M9" s="97"/>
      <c r="N9" s="98"/>
      <c r="P9" s="45"/>
      <c r="Q9" s="52"/>
      <c r="R9" s="46"/>
      <c r="S9" s="47"/>
      <c r="T9" s="48"/>
      <c r="U9" s="48"/>
      <c r="V9" s="48"/>
    </row>
    <row r="10" spans="1:22" ht="15" customHeight="1" x14ac:dyDescent="0.15">
      <c r="A10" s="97" t="s">
        <v>54</v>
      </c>
      <c r="B10" s="99">
        <v>6</v>
      </c>
      <c r="C10" s="99">
        <v>2</v>
      </c>
      <c r="D10" s="99">
        <v>16</v>
      </c>
      <c r="E10" s="113" t="s">
        <v>115</v>
      </c>
      <c r="F10" s="44" t="s">
        <v>88</v>
      </c>
      <c r="G10" s="88" t="s">
        <v>88</v>
      </c>
      <c r="H10" s="44" t="s">
        <v>87</v>
      </c>
      <c r="I10" s="44"/>
      <c r="J10" s="44" t="s">
        <v>88</v>
      </c>
      <c r="K10" s="97">
        <f>COUNTIF(F10:J10,"○")</f>
        <v>1</v>
      </c>
      <c r="L10" s="97">
        <f>COUNTIF(F10:J10,"×")</f>
        <v>3</v>
      </c>
      <c r="M10" s="97">
        <f>SUM(F11:J11)</f>
        <v>4</v>
      </c>
      <c r="N10" s="98">
        <f t="shared" ref="N10:N12" si="4">_xlfn.RANK.EQ(P10,$P$4:$P$13)</f>
        <v>4</v>
      </c>
      <c r="P10" s="45">
        <f t="shared" ref="P10" si="5">K10*1000+M10</f>
        <v>1004</v>
      </c>
      <c r="Q10" s="52"/>
      <c r="R10" s="46"/>
      <c r="S10" s="47"/>
      <c r="T10" s="48"/>
      <c r="U10" s="48"/>
      <c r="V10" s="48"/>
    </row>
    <row r="11" spans="1:22" ht="15" customHeight="1" x14ac:dyDescent="0.15">
      <c r="A11" s="97"/>
      <c r="B11" s="100"/>
      <c r="C11" s="100"/>
      <c r="D11" s="100"/>
      <c r="E11" s="113"/>
      <c r="F11" s="49">
        <v>1</v>
      </c>
      <c r="G11" s="89">
        <v>1</v>
      </c>
      <c r="H11" s="49">
        <v>2</v>
      </c>
      <c r="I11" s="49"/>
      <c r="J11" s="49">
        <v>0</v>
      </c>
      <c r="K11" s="97"/>
      <c r="L11" s="97"/>
      <c r="M11" s="97"/>
      <c r="N11" s="98"/>
      <c r="P11" s="45"/>
      <c r="Q11" s="52"/>
      <c r="R11" s="46"/>
      <c r="S11" s="47"/>
      <c r="T11" s="48"/>
      <c r="U11" s="48"/>
      <c r="V11" s="48"/>
    </row>
    <row r="12" spans="1:22" ht="15" customHeight="1" x14ac:dyDescent="0.15">
      <c r="A12" s="97" t="s">
        <v>55</v>
      </c>
      <c r="B12" s="99">
        <v>3</v>
      </c>
      <c r="C12" s="99">
        <v>5</v>
      </c>
      <c r="D12" s="99">
        <v>11</v>
      </c>
      <c r="E12" s="113" t="s">
        <v>118</v>
      </c>
      <c r="F12" s="44" t="s">
        <v>87</v>
      </c>
      <c r="G12" s="44" t="s">
        <v>88</v>
      </c>
      <c r="H12" s="44" t="s">
        <v>88</v>
      </c>
      <c r="I12" s="44" t="s">
        <v>87</v>
      </c>
      <c r="J12" s="44"/>
      <c r="K12" s="97">
        <f>COUNTIF(F12:J12,"○")</f>
        <v>2</v>
      </c>
      <c r="L12" s="97">
        <f>COUNTIF(F12:J12,"×")</f>
        <v>2</v>
      </c>
      <c r="M12" s="97">
        <f>SUM(F13:J13)</f>
        <v>6</v>
      </c>
      <c r="N12" s="98">
        <f t="shared" si="4"/>
        <v>5</v>
      </c>
      <c r="P12" s="45">
        <f t="shared" ref="P12" si="6">K12*100+M12</f>
        <v>206</v>
      </c>
      <c r="Q12" s="52"/>
      <c r="R12" s="46"/>
      <c r="S12" s="47"/>
      <c r="T12" s="48"/>
      <c r="U12" s="48"/>
      <c r="V12" s="48"/>
    </row>
    <row r="13" spans="1:22" ht="15" customHeight="1" x14ac:dyDescent="0.15">
      <c r="A13" s="97"/>
      <c r="B13" s="100"/>
      <c r="C13" s="100"/>
      <c r="D13" s="100"/>
      <c r="E13" s="113"/>
      <c r="F13" s="49">
        <v>2</v>
      </c>
      <c r="G13" s="49">
        <v>0</v>
      </c>
      <c r="H13" s="49">
        <v>1</v>
      </c>
      <c r="I13" s="49">
        <v>3</v>
      </c>
      <c r="J13" s="49"/>
      <c r="K13" s="97"/>
      <c r="L13" s="97"/>
      <c r="M13" s="97"/>
      <c r="N13" s="98"/>
      <c r="P13" s="53"/>
      <c r="Q13" s="52"/>
      <c r="R13" s="46"/>
      <c r="S13" s="47"/>
      <c r="T13" s="48"/>
      <c r="U13" s="48"/>
      <c r="V13" s="48"/>
    </row>
    <row r="16" spans="1:22" ht="35.450000000000003" customHeight="1" x14ac:dyDescent="0.15">
      <c r="A16" s="106" t="s">
        <v>101</v>
      </c>
      <c r="B16" s="106"/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6" ht="14.45" customHeight="1" x14ac:dyDescent="0.15">
      <c r="A17" s="111" t="s">
        <v>64</v>
      </c>
      <c r="B17" s="111" t="s">
        <v>62</v>
      </c>
      <c r="C17" s="111" t="s">
        <v>63</v>
      </c>
      <c r="D17" s="111" t="s">
        <v>65</v>
      </c>
      <c r="E17" s="39"/>
      <c r="F17" s="40">
        <v>7</v>
      </c>
      <c r="G17" s="40">
        <v>8</v>
      </c>
      <c r="H17" s="40">
        <v>9</v>
      </c>
      <c r="I17" s="40">
        <v>10</v>
      </c>
      <c r="J17" s="54"/>
      <c r="K17" s="97" t="s">
        <v>1</v>
      </c>
      <c r="L17" s="97" t="s">
        <v>2</v>
      </c>
      <c r="M17" s="97" t="s">
        <v>3</v>
      </c>
      <c r="N17" s="97" t="s">
        <v>4</v>
      </c>
    </row>
    <row r="18" spans="1:16" ht="123" customHeight="1" x14ac:dyDescent="0.15">
      <c r="A18" s="112"/>
      <c r="B18" s="112"/>
      <c r="C18" s="112"/>
      <c r="D18" s="112"/>
      <c r="E18" s="41" t="s">
        <v>39</v>
      </c>
      <c r="F18" s="55" t="s">
        <v>12</v>
      </c>
      <c r="G18" s="55" t="s">
        <v>119</v>
      </c>
      <c r="H18" s="55" t="s">
        <v>123</v>
      </c>
      <c r="I18" s="55" t="s">
        <v>121</v>
      </c>
      <c r="J18" s="96"/>
      <c r="K18" s="97"/>
      <c r="L18" s="97"/>
      <c r="M18" s="97"/>
      <c r="N18" s="97"/>
    </row>
    <row r="19" spans="1:16" x14ac:dyDescent="0.15">
      <c r="A19" s="97" t="s">
        <v>179</v>
      </c>
      <c r="B19" s="99">
        <v>3</v>
      </c>
      <c r="C19" s="99">
        <v>5</v>
      </c>
      <c r="D19" s="99">
        <v>11</v>
      </c>
      <c r="E19" s="113" t="s">
        <v>12</v>
      </c>
      <c r="F19" s="44"/>
      <c r="G19" s="44" t="s">
        <v>87</v>
      </c>
      <c r="H19" s="44" t="s">
        <v>87</v>
      </c>
      <c r="I19" s="61" t="s">
        <v>87</v>
      </c>
      <c r="J19" s="54"/>
      <c r="K19" s="117">
        <f>COUNTIF(F19:I19,"○")</f>
        <v>3</v>
      </c>
      <c r="L19" s="97">
        <f>COUNTIF(F19:I19,"×")</f>
        <v>0</v>
      </c>
      <c r="M19" s="97">
        <f>SUM(F20:I20)</f>
        <v>7</v>
      </c>
      <c r="N19" s="97">
        <f>_xlfn.RANK.EQ(P19,$P$19:$P$27)</f>
        <v>1</v>
      </c>
      <c r="P19" s="45">
        <f t="shared" ref="P19:P25" si="7">K19*100+M19</f>
        <v>307</v>
      </c>
    </row>
    <row r="20" spans="1:16" x14ac:dyDescent="0.15">
      <c r="A20" s="97"/>
      <c r="B20" s="100"/>
      <c r="C20" s="100"/>
      <c r="D20" s="100"/>
      <c r="E20" s="113"/>
      <c r="F20" s="49"/>
      <c r="G20" s="49">
        <v>2</v>
      </c>
      <c r="H20" s="49">
        <v>2</v>
      </c>
      <c r="I20" s="62">
        <v>3</v>
      </c>
      <c r="J20" s="54"/>
      <c r="K20" s="117"/>
      <c r="L20" s="97"/>
      <c r="M20" s="97"/>
      <c r="N20" s="97"/>
      <c r="P20" s="53"/>
    </row>
    <row r="21" spans="1:16" x14ac:dyDescent="0.15">
      <c r="A21" s="97" t="s">
        <v>180</v>
      </c>
      <c r="B21" s="99">
        <v>3</v>
      </c>
      <c r="C21" s="99">
        <v>5</v>
      </c>
      <c r="D21" s="99">
        <v>8</v>
      </c>
      <c r="E21" s="113" t="s">
        <v>120</v>
      </c>
      <c r="F21" s="44" t="s">
        <v>88</v>
      </c>
      <c r="G21" s="44"/>
      <c r="H21" s="44" t="s">
        <v>87</v>
      </c>
      <c r="I21" s="61" t="s">
        <v>88</v>
      </c>
      <c r="J21" s="54"/>
      <c r="K21" s="117">
        <f>COUNTIF(F21:I21,"○")</f>
        <v>1</v>
      </c>
      <c r="L21" s="97">
        <f>COUNTIF(F21:I21,"×")</f>
        <v>2</v>
      </c>
      <c r="M21" s="97">
        <f>SUM(F22:I22)</f>
        <v>4</v>
      </c>
      <c r="N21" s="97">
        <f>_xlfn.RANK.EQ(P21,$P$19:$P$27)</f>
        <v>2</v>
      </c>
      <c r="P21" s="45">
        <f t="shared" si="7"/>
        <v>104</v>
      </c>
    </row>
    <row r="22" spans="1:16" x14ac:dyDescent="0.15">
      <c r="A22" s="97"/>
      <c r="B22" s="100"/>
      <c r="C22" s="100"/>
      <c r="D22" s="100"/>
      <c r="E22" s="113"/>
      <c r="F22" s="49">
        <v>1</v>
      </c>
      <c r="G22" s="49"/>
      <c r="H22" s="49">
        <v>2</v>
      </c>
      <c r="I22" s="62">
        <v>1</v>
      </c>
      <c r="J22" s="54"/>
      <c r="K22" s="117"/>
      <c r="L22" s="97"/>
      <c r="M22" s="97"/>
      <c r="N22" s="97"/>
      <c r="P22" s="53"/>
    </row>
    <row r="23" spans="1:16" x14ac:dyDescent="0.15">
      <c r="A23" s="97" t="s">
        <v>181</v>
      </c>
      <c r="B23" s="99">
        <v>1</v>
      </c>
      <c r="C23" s="99">
        <v>7</v>
      </c>
      <c r="D23" s="99">
        <v>6</v>
      </c>
      <c r="E23" s="113" t="s">
        <v>124</v>
      </c>
      <c r="F23" s="44" t="s">
        <v>88</v>
      </c>
      <c r="G23" s="44" t="s">
        <v>88</v>
      </c>
      <c r="H23" s="44"/>
      <c r="I23" s="61" t="s">
        <v>87</v>
      </c>
      <c r="J23" s="54"/>
      <c r="K23" s="117">
        <f>COUNTIF(F23:I23,"○")</f>
        <v>1</v>
      </c>
      <c r="L23" s="97">
        <f>COUNTIF(F23:I23,"×")</f>
        <v>2</v>
      </c>
      <c r="M23" s="97">
        <f>SUM(F24:I24)</f>
        <v>4</v>
      </c>
      <c r="N23" s="97">
        <f>_xlfn.RANK.EQ(P23,$P$19:$P$27)</f>
        <v>2</v>
      </c>
      <c r="P23" s="45">
        <f t="shared" si="7"/>
        <v>104</v>
      </c>
    </row>
    <row r="24" spans="1:16" x14ac:dyDescent="0.15">
      <c r="A24" s="97"/>
      <c r="B24" s="100"/>
      <c r="C24" s="100"/>
      <c r="D24" s="100"/>
      <c r="E24" s="113"/>
      <c r="F24" s="49">
        <v>1</v>
      </c>
      <c r="G24" s="49">
        <v>1</v>
      </c>
      <c r="H24" s="49"/>
      <c r="I24" s="62">
        <v>2</v>
      </c>
      <c r="J24" s="54"/>
      <c r="K24" s="117"/>
      <c r="L24" s="97"/>
      <c r="M24" s="97"/>
      <c r="N24" s="97"/>
      <c r="P24" s="53"/>
    </row>
    <row r="25" spans="1:16" x14ac:dyDescent="0.15">
      <c r="A25" s="97" t="s">
        <v>182</v>
      </c>
      <c r="B25" s="99">
        <v>0</v>
      </c>
      <c r="C25" s="99">
        <v>8</v>
      </c>
      <c r="D25" s="99">
        <v>3</v>
      </c>
      <c r="E25" s="113" t="s">
        <v>122</v>
      </c>
      <c r="F25" s="44" t="s">
        <v>88</v>
      </c>
      <c r="G25" s="44" t="s">
        <v>87</v>
      </c>
      <c r="H25" s="44" t="s">
        <v>88</v>
      </c>
      <c r="I25" s="61"/>
      <c r="J25" s="54"/>
      <c r="K25" s="117">
        <f>COUNTIF(F25:I25,"○")</f>
        <v>1</v>
      </c>
      <c r="L25" s="97">
        <f>COUNTIF(F25:I25,"×")</f>
        <v>2</v>
      </c>
      <c r="M25" s="97">
        <f>SUM(F26:J26)</f>
        <v>3</v>
      </c>
      <c r="N25" s="97">
        <f>_xlfn.RANK.EQ(P25,$P$19:$P$27)</f>
        <v>4</v>
      </c>
      <c r="P25" s="45">
        <f t="shared" si="7"/>
        <v>103</v>
      </c>
    </row>
    <row r="26" spans="1:16" x14ac:dyDescent="0.15">
      <c r="A26" s="97"/>
      <c r="B26" s="100"/>
      <c r="C26" s="100"/>
      <c r="D26" s="100"/>
      <c r="E26" s="113"/>
      <c r="F26" s="49">
        <v>0</v>
      </c>
      <c r="G26" s="49">
        <v>2</v>
      </c>
      <c r="H26" s="49">
        <v>1</v>
      </c>
      <c r="I26" s="62"/>
      <c r="J26" s="56"/>
      <c r="K26" s="117"/>
      <c r="L26" s="97"/>
      <c r="M26" s="97"/>
      <c r="N26" s="97"/>
      <c r="P26" s="53"/>
    </row>
  </sheetData>
  <mergeCells count="99">
    <mergeCell ref="A2:A3"/>
    <mergeCell ref="B2:B3"/>
    <mergeCell ref="C2:C3"/>
    <mergeCell ref="D2:D3"/>
    <mergeCell ref="A17:A18"/>
    <mergeCell ref="B17:B18"/>
    <mergeCell ref="C17:C18"/>
    <mergeCell ref="D17:D18"/>
    <mergeCell ref="B12:B13"/>
    <mergeCell ref="C12:C13"/>
    <mergeCell ref="A12:A13"/>
    <mergeCell ref="B4:B5"/>
    <mergeCell ref="C4:C5"/>
    <mergeCell ref="B6:B7"/>
    <mergeCell ref="C6:C7"/>
    <mergeCell ref="B8:B9"/>
    <mergeCell ref="D25:D26"/>
    <mergeCell ref="D12:D13"/>
    <mergeCell ref="D19:D20"/>
    <mergeCell ref="D21:D22"/>
    <mergeCell ref="D23:D24"/>
    <mergeCell ref="C19:C20"/>
    <mergeCell ref="A16:N16"/>
    <mergeCell ref="K17:K18"/>
    <mergeCell ref="L17:L18"/>
    <mergeCell ref="M17:M18"/>
    <mergeCell ref="N17:N18"/>
    <mergeCell ref="N19:N20"/>
    <mergeCell ref="N23:N24"/>
    <mergeCell ref="A25:A26"/>
    <mergeCell ref="E25:E26"/>
    <mergeCell ref="K25:K26"/>
    <mergeCell ref="L25:L26"/>
    <mergeCell ref="M25:M26"/>
    <mergeCell ref="N25:N26"/>
    <mergeCell ref="A23:A24"/>
    <mergeCell ref="E23:E24"/>
    <mergeCell ref="K23:K24"/>
    <mergeCell ref="L23:L24"/>
    <mergeCell ref="M23:M24"/>
    <mergeCell ref="B23:B24"/>
    <mergeCell ref="C23:C24"/>
    <mergeCell ref="B25:B26"/>
    <mergeCell ref="C25:C26"/>
    <mergeCell ref="N4:N5"/>
    <mergeCell ref="A10:A11"/>
    <mergeCell ref="N21:N22"/>
    <mergeCell ref="A19:A20"/>
    <mergeCell ref="E19:E20"/>
    <mergeCell ref="K19:K20"/>
    <mergeCell ref="L19:L20"/>
    <mergeCell ref="M19:M20"/>
    <mergeCell ref="B21:B22"/>
    <mergeCell ref="C21:C22"/>
    <mergeCell ref="A21:A22"/>
    <mergeCell ref="E21:E22"/>
    <mergeCell ref="K21:K22"/>
    <mergeCell ref="L21:L22"/>
    <mergeCell ref="M21:M22"/>
    <mergeCell ref="B19:B20"/>
    <mergeCell ref="K4:K5"/>
    <mergeCell ref="L4:L5"/>
    <mergeCell ref="M4:M5"/>
    <mergeCell ref="E12:E13"/>
    <mergeCell ref="A1:N1"/>
    <mergeCell ref="K2:K3"/>
    <mergeCell ref="L2:L3"/>
    <mergeCell ref="M2:M3"/>
    <mergeCell ref="N2:N3"/>
    <mergeCell ref="A6:A7"/>
    <mergeCell ref="E6:E7"/>
    <mergeCell ref="A8:A9"/>
    <mergeCell ref="E8:E9"/>
    <mergeCell ref="K6:K7"/>
    <mergeCell ref="K8:K9"/>
    <mergeCell ref="L8:L9"/>
    <mergeCell ref="C8:C9"/>
    <mergeCell ref="B10:B11"/>
    <mergeCell ref="C10:C11"/>
    <mergeCell ref="A4:A5"/>
    <mergeCell ref="E10:E11"/>
    <mergeCell ref="D4:D5"/>
    <mergeCell ref="D6:D7"/>
    <mergeCell ref="D8:D9"/>
    <mergeCell ref="D10:D11"/>
    <mergeCell ref="E4:E5"/>
    <mergeCell ref="K12:K13"/>
    <mergeCell ref="L12:L13"/>
    <mergeCell ref="M12:M13"/>
    <mergeCell ref="M6:M7"/>
    <mergeCell ref="N6:N7"/>
    <mergeCell ref="N12:N13"/>
    <mergeCell ref="N10:N11"/>
    <mergeCell ref="K10:K11"/>
    <mergeCell ref="L10:L11"/>
    <mergeCell ref="M10:M11"/>
    <mergeCell ref="N8:N9"/>
    <mergeCell ref="L6:L7"/>
    <mergeCell ref="M8:M9"/>
  </mergeCells>
  <phoneticPr fontId="2"/>
  <dataValidations count="2">
    <dataValidation type="list" allowBlank="1" showInputMessage="1" showErrorMessage="1" sqref="F11:J11 F9:J9 F7:J7 F5:J5 F26:J26 F22:I22 F20:I20 F13:J13 F24:I24">
      <formula1>"0,1,2,3"</formula1>
    </dataValidation>
    <dataValidation type="list" allowBlank="1" showInputMessage="1" showErrorMessage="1" sqref="F6:J6 F23:I23 F4:J4 F10:J10 F8:J8 F21:I21 F19:I19 F12:J12 F25:I25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1"/>
  <sheetViews>
    <sheetView topLeftCell="A10" zoomScale="91" zoomScaleNormal="91" workbookViewId="0">
      <selection activeCell="K23" sqref="K23:K24"/>
    </sheetView>
  </sheetViews>
  <sheetFormatPr defaultColWidth="8.875" defaultRowHeight="14.25" x14ac:dyDescent="0.15"/>
  <cols>
    <col min="1" max="4" width="5.625" style="38" customWidth="1"/>
    <col min="5" max="5" width="20.5" style="38" customWidth="1"/>
    <col min="6" max="15" width="5.625" style="38" customWidth="1"/>
    <col min="16" max="16" width="8.875" style="38"/>
    <col min="17" max="17" width="7.5" style="38" customWidth="1"/>
    <col min="18" max="18" width="5.875" style="38" customWidth="1"/>
    <col min="19" max="19" width="22.625" style="38" customWidth="1"/>
    <col min="20" max="16384" width="8.875" style="38"/>
  </cols>
  <sheetData>
    <row r="1" spans="1:22" ht="35.450000000000003" customHeight="1" x14ac:dyDescent="0.15">
      <c r="A1" s="106" t="s">
        <v>90</v>
      </c>
      <c r="B1" s="106"/>
      <c r="C1" s="106"/>
      <c r="D1" s="106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22" ht="14.45" customHeight="1" x14ac:dyDescent="0.15">
      <c r="A2" s="111" t="s">
        <v>64</v>
      </c>
      <c r="B2" s="111" t="s">
        <v>62</v>
      </c>
      <c r="C2" s="111" t="s">
        <v>63</v>
      </c>
      <c r="D2" s="111" t="s">
        <v>65</v>
      </c>
      <c r="E2" s="39"/>
      <c r="F2" s="40">
        <v>1</v>
      </c>
      <c r="G2" s="40">
        <v>2</v>
      </c>
      <c r="H2" s="40">
        <v>3</v>
      </c>
      <c r="I2" s="40">
        <v>4</v>
      </c>
      <c r="J2" s="40">
        <v>5</v>
      </c>
      <c r="K2" s="97" t="s">
        <v>1</v>
      </c>
      <c r="L2" s="97" t="s">
        <v>2</v>
      </c>
      <c r="M2" s="97" t="s">
        <v>3</v>
      </c>
      <c r="N2" s="97" t="s">
        <v>4</v>
      </c>
    </row>
    <row r="3" spans="1:22" ht="123" customHeight="1" x14ac:dyDescent="0.15">
      <c r="A3" s="112"/>
      <c r="B3" s="112"/>
      <c r="C3" s="112"/>
      <c r="D3" s="112"/>
      <c r="E3" s="41" t="s">
        <v>38</v>
      </c>
      <c r="F3" s="57" t="s">
        <v>125</v>
      </c>
      <c r="G3" s="57" t="s">
        <v>126</v>
      </c>
      <c r="H3" s="57" t="s">
        <v>127</v>
      </c>
      <c r="I3" s="57" t="s">
        <v>128</v>
      </c>
      <c r="J3" s="57" t="s">
        <v>129</v>
      </c>
      <c r="K3" s="97"/>
      <c r="L3" s="97"/>
      <c r="M3" s="97"/>
      <c r="N3" s="97"/>
      <c r="Q3" s="43"/>
      <c r="R3" s="43"/>
      <c r="S3" s="43"/>
    </row>
    <row r="4" spans="1:22" ht="15" customHeight="1" x14ac:dyDescent="0.15">
      <c r="A4" s="97" t="s">
        <v>51</v>
      </c>
      <c r="B4" s="97">
        <v>7</v>
      </c>
      <c r="C4" s="97">
        <v>2</v>
      </c>
      <c r="D4" s="97">
        <v>19</v>
      </c>
      <c r="E4" s="113" t="s">
        <v>125</v>
      </c>
      <c r="F4" s="44"/>
      <c r="G4" s="44" t="s">
        <v>87</v>
      </c>
      <c r="H4" s="44" t="s">
        <v>87</v>
      </c>
      <c r="I4" s="44" t="s">
        <v>87</v>
      </c>
      <c r="J4" s="44" t="s">
        <v>87</v>
      </c>
      <c r="K4" s="97">
        <f>COUNTIF(F4:J4,"○")</f>
        <v>4</v>
      </c>
      <c r="L4" s="97">
        <f>COUNTIF(F4:J4,"×")</f>
        <v>0</v>
      </c>
      <c r="M4" s="97">
        <f>SUM(F5:J5)</f>
        <v>9</v>
      </c>
      <c r="N4" s="98">
        <f>_xlfn.RANK.EQ(P4,$P$4:$P$13)</f>
        <v>1</v>
      </c>
      <c r="P4" s="45">
        <f>K4*1000+M4</f>
        <v>4009</v>
      </c>
      <c r="Q4" s="52"/>
      <c r="R4" s="46"/>
      <c r="S4" s="47"/>
      <c r="T4" s="48"/>
      <c r="U4" s="48"/>
      <c r="V4" s="48"/>
    </row>
    <row r="5" spans="1:22" ht="15" customHeight="1" x14ac:dyDescent="0.15">
      <c r="A5" s="97"/>
      <c r="B5" s="97"/>
      <c r="C5" s="97"/>
      <c r="D5" s="97"/>
      <c r="E5" s="113"/>
      <c r="F5" s="49"/>
      <c r="G5" s="49">
        <v>2</v>
      </c>
      <c r="H5" s="49">
        <v>2</v>
      </c>
      <c r="I5" s="49">
        <v>3</v>
      </c>
      <c r="J5" s="49">
        <v>2</v>
      </c>
      <c r="K5" s="97"/>
      <c r="L5" s="97"/>
      <c r="M5" s="97"/>
      <c r="N5" s="98"/>
      <c r="P5" s="45"/>
      <c r="Q5" s="52"/>
      <c r="R5" s="46"/>
      <c r="S5" s="47"/>
      <c r="T5" s="48"/>
      <c r="U5" s="48"/>
      <c r="V5" s="48"/>
    </row>
    <row r="6" spans="1:22" ht="15" customHeight="1" x14ac:dyDescent="0.15">
      <c r="A6" s="97" t="s">
        <v>52</v>
      </c>
      <c r="B6" s="99">
        <v>7</v>
      </c>
      <c r="C6" s="99">
        <v>2</v>
      </c>
      <c r="D6" s="99">
        <v>18</v>
      </c>
      <c r="E6" s="118" t="s">
        <v>126</v>
      </c>
      <c r="F6" s="44" t="s">
        <v>88</v>
      </c>
      <c r="G6" s="44"/>
      <c r="H6" s="44" t="s">
        <v>88</v>
      </c>
      <c r="I6" s="44" t="s">
        <v>88</v>
      </c>
      <c r="J6" s="44" t="s">
        <v>88</v>
      </c>
      <c r="K6" s="97">
        <f>COUNTIF(F6:J6,"○")</f>
        <v>0</v>
      </c>
      <c r="L6" s="97">
        <f>COUNTIF(F6:J6,"×")</f>
        <v>4</v>
      </c>
      <c r="M6" s="97">
        <f>SUM(F7:J7)</f>
        <v>4</v>
      </c>
      <c r="N6" s="98">
        <f t="shared" ref="N6" si="0">_xlfn.RANK.EQ(P6,$P$4:$P$13)</f>
        <v>5</v>
      </c>
      <c r="P6" s="45">
        <f t="shared" ref="P6" si="1">K6*1000+M6</f>
        <v>4</v>
      </c>
      <c r="Q6" s="52"/>
      <c r="R6" s="46"/>
      <c r="S6" s="47"/>
      <c r="T6" s="48"/>
      <c r="U6" s="48"/>
      <c r="V6" s="48"/>
    </row>
    <row r="7" spans="1:22" ht="15" customHeight="1" x14ac:dyDescent="0.15">
      <c r="A7" s="97"/>
      <c r="B7" s="100"/>
      <c r="C7" s="100"/>
      <c r="D7" s="100"/>
      <c r="E7" s="119"/>
      <c r="F7" s="49">
        <v>1</v>
      </c>
      <c r="G7" s="49"/>
      <c r="H7" s="49">
        <v>1</v>
      </c>
      <c r="I7" s="49">
        <v>1</v>
      </c>
      <c r="J7" s="49">
        <v>1</v>
      </c>
      <c r="K7" s="97"/>
      <c r="L7" s="97"/>
      <c r="M7" s="97"/>
      <c r="N7" s="98"/>
      <c r="P7" s="45"/>
      <c r="Q7" s="52"/>
      <c r="R7" s="46"/>
      <c r="S7" s="47"/>
      <c r="T7" s="48"/>
      <c r="U7" s="48"/>
      <c r="V7" s="48"/>
    </row>
    <row r="8" spans="1:22" ht="15" customHeight="1" x14ac:dyDescent="0.15">
      <c r="A8" s="97" t="s">
        <v>53</v>
      </c>
      <c r="B8" s="99">
        <v>7</v>
      </c>
      <c r="C8" s="99">
        <v>2</v>
      </c>
      <c r="D8" s="99">
        <v>17</v>
      </c>
      <c r="E8" s="118" t="s">
        <v>127</v>
      </c>
      <c r="F8" s="44" t="s">
        <v>88</v>
      </c>
      <c r="G8" s="44" t="s">
        <v>87</v>
      </c>
      <c r="H8" s="44"/>
      <c r="I8" s="44" t="s">
        <v>87</v>
      </c>
      <c r="J8" s="44" t="s">
        <v>88</v>
      </c>
      <c r="K8" s="97">
        <f>COUNTIF(F8:J8,"○")</f>
        <v>2</v>
      </c>
      <c r="L8" s="97">
        <f>COUNTIF(F8:J8,"×")</f>
        <v>2</v>
      </c>
      <c r="M8" s="97">
        <f>SUM(F9:J9)</f>
        <v>6</v>
      </c>
      <c r="N8" s="98">
        <f t="shared" ref="N8" si="2">_xlfn.RANK.EQ(P8,$P$4:$P$13)</f>
        <v>2</v>
      </c>
      <c r="P8" s="45">
        <f t="shared" ref="P8" si="3">K8*1000+M8</f>
        <v>2006</v>
      </c>
      <c r="Q8" s="52"/>
      <c r="R8" s="46"/>
      <c r="S8" s="47"/>
      <c r="T8" s="48"/>
      <c r="U8" s="48"/>
      <c r="V8" s="48"/>
    </row>
    <row r="9" spans="1:22" ht="15" customHeight="1" x14ac:dyDescent="0.15">
      <c r="A9" s="97"/>
      <c r="B9" s="100"/>
      <c r="C9" s="100"/>
      <c r="D9" s="100"/>
      <c r="E9" s="119"/>
      <c r="F9" s="49">
        <v>1</v>
      </c>
      <c r="G9" s="49">
        <v>2</v>
      </c>
      <c r="H9" s="49"/>
      <c r="I9" s="49">
        <v>2</v>
      </c>
      <c r="J9" s="49">
        <v>1</v>
      </c>
      <c r="K9" s="97"/>
      <c r="L9" s="97"/>
      <c r="M9" s="97"/>
      <c r="N9" s="98"/>
      <c r="P9" s="45"/>
      <c r="Q9" s="52"/>
      <c r="R9" s="46"/>
      <c r="S9" s="47"/>
      <c r="T9" s="48"/>
      <c r="U9" s="48"/>
      <c r="V9" s="48"/>
    </row>
    <row r="10" spans="1:22" ht="15" customHeight="1" x14ac:dyDescent="0.15">
      <c r="A10" s="97" t="s">
        <v>54</v>
      </c>
      <c r="B10" s="99">
        <v>5</v>
      </c>
      <c r="C10" s="99">
        <v>4</v>
      </c>
      <c r="D10" s="99">
        <v>15</v>
      </c>
      <c r="E10" s="118" t="s">
        <v>128</v>
      </c>
      <c r="F10" s="44" t="s">
        <v>88</v>
      </c>
      <c r="G10" s="44" t="s">
        <v>87</v>
      </c>
      <c r="H10" s="44" t="s">
        <v>88</v>
      </c>
      <c r="I10" s="44"/>
      <c r="J10" s="44" t="s">
        <v>87</v>
      </c>
      <c r="K10" s="97">
        <f>COUNTIF(F10:J10,"○")</f>
        <v>2</v>
      </c>
      <c r="L10" s="97">
        <f>COUNTIF(F10:J10,"×")</f>
        <v>2</v>
      </c>
      <c r="M10" s="97">
        <f>SUM(F11:J11)</f>
        <v>5</v>
      </c>
      <c r="N10" s="98">
        <f t="shared" ref="N10" si="4">_xlfn.RANK.EQ(P10,$P$4:$P$13)</f>
        <v>4</v>
      </c>
      <c r="P10" s="45">
        <f t="shared" ref="P10" si="5">K10*1000+M10</f>
        <v>2005</v>
      </c>
      <c r="Q10" s="52"/>
      <c r="R10" s="46"/>
      <c r="S10" s="47"/>
      <c r="T10" s="48"/>
      <c r="U10" s="48"/>
      <c r="V10" s="48"/>
    </row>
    <row r="11" spans="1:22" ht="15" customHeight="1" x14ac:dyDescent="0.15">
      <c r="A11" s="97"/>
      <c r="B11" s="100"/>
      <c r="C11" s="100"/>
      <c r="D11" s="100"/>
      <c r="E11" s="119"/>
      <c r="F11" s="49">
        <v>0</v>
      </c>
      <c r="G11" s="49">
        <v>2</v>
      </c>
      <c r="H11" s="49">
        <v>1</v>
      </c>
      <c r="I11" s="49"/>
      <c r="J11" s="49">
        <v>2</v>
      </c>
      <c r="K11" s="97"/>
      <c r="L11" s="97"/>
      <c r="M11" s="97"/>
      <c r="N11" s="98"/>
      <c r="P11" s="45"/>
      <c r="Q11" s="52"/>
      <c r="R11" s="46"/>
      <c r="S11" s="47"/>
      <c r="T11" s="48"/>
      <c r="U11" s="48"/>
      <c r="V11" s="48"/>
    </row>
    <row r="12" spans="1:22" ht="15" customHeight="1" x14ac:dyDescent="0.15">
      <c r="A12" s="97" t="s">
        <v>55</v>
      </c>
      <c r="B12" s="99">
        <v>5</v>
      </c>
      <c r="C12" s="99">
        <v>4</v>
      </c>
      <c r="D12" s="99">
        <v>13</v>
      </c>
      <c r="E12" s="113" t="s">
        <v>129</v>
      </c>
      <c r="F12" s="44" t="s">
        <v>88</v>
      </c>
      <c r="G12" s="44" t="s">
        <v>87</v>
      </c>
      <c r="H12" s="44" t="s">
        <v>87</v>
      </c>
      <c r="I12" s="44" t="s">
        <v>88</v>
      </c>
      <c r="J12" s="44"/>
      <c r="K12" s="97">
        <f>COUNTIF(F12:J12,"○")</f>
        <v>2</v>
      </c>
      <c r="L12" s="97">
        <f>COUNTIF(F12:J12,"×")</f>
        <v>2</v>
      </c>
      <c r="M12" s="97">
        <f>SUM(F13:J13)</f>
        <v>6</v>
      </c>
      <c r="N12" s="98">
        <f t="shared" ref="N12" si="6">_xlfn.RANK.EQ(P12,$P$4:$P$13)</f>
        <v>2</v>
      </c>
      <c r="P12" s="45">
        <f t="shared" ref="P12" si="7">K12*1000+M12</f>
        <v>2006</v>
      </c>
      <c r="Q12" s="52"/>
      <c r="R12" s="46"/>
      <c r="S12" s="47"/>
      <c r="T12" s="48"/>
      <c r="U12" s="48"/>
      <c r="V12" s="48"/>
    </row>
    <row r="13" spans="1:22" ht="15" customHeight="1" x14ac:dyDescent="0.15">
      <c r="A13" s="97"/>
      <c r="B13" s="100"/>
      <c r="C13" s="100"/>
      <c r="D13" s="100"/>
      <c r="E13" s="113"/>
      <c r="F13" s="49">
        <v>1</v>
      </c>
      <c r="G13" s="49">
        <v>2</v>
      </c>
      <c r="H13" s="49">
        <v>2</v>
      </c>
      <c r="I13" s="49">
        <v>1</v>
      </c>
      <c r="J13" s="49"/>
      <c r="K13" s="97"/>
      <c r="L13" s="97"/>
      <c r="M13" s="97"/>
      <c r="N13" s="98"/>
      <c r="P13" s="45"/>
      <c r="Q13" s="52"/>
      <c r="R13" s="46"/>
      <c r="S13" s="47"/>
      <c r="T13" s="48"/>
      <c r="U13" s="48"/>
      <c r="V13" s="48"/>
    </row>
    <row r="16" spans="1:22" ht="50.1" customHeight="1" x14ac:dyDescent="0.15">
      <c r="A16" s="106" t="s">
        <v>91</v>
      </c>
      <c r="B16" s="106"/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24"/>
      <c r="O16" s="124"/>
    </row>
    <row r="17" spans="1:16" x14ac:dyDescent="0.15">
      <c r="A17" s="111" t="s">
        <v>64</v>
      </c>
      <c r="B17" s="111" t="s">
        <v>62</v>
      </c>
      <c r="C17" s="111" t="s">
        <v>63</v>
      </c>
      <c r="D17" s="111" t="s">
        <v>65</v>
      </c>
      <c r="E17" s="105" t="s">
        <v>40</v>
      </c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99" t="s">
        <v>1</v>
      </c>
      <c r="L17" s="99" t="s">
        <v>2</v>
      </c>
      <c r="M17" s="97" t="s">
        <v>3</v>
      </c>
      <c r="N17" s="97" t="s">
        <v>4</v>
      </c>
      <c r="O17" s="58"/>
    </row>
    <row r="18" spans="1:16" ht="150" customHeight="1" x14ac:dyDescent="0.15">
      <c r="A18" s="112"/>
      <c r="B18" s="112"/>
      <c r="C18" s="112"/>
      <c r="D18" s="112"/>
      <c r="E18" s="105"/>
      <c r="F18" s="55" t="s">
        <v>183</v>
      </c>
      <c r="G18" s="55" t="s">
        <v>15</v>
      </c>
      <c r="H18" s="55" t="s">
        <v>130</v>
      </c>
      <c r="I18" s="55" t="s">
        <v>131</v>
      </c>
      <c r="J18" s="51" t="s">
        <v>33</v>
      </c>
      <c r="K18" s="100"/>
      <c r="L18" s="100"/>
      <c r="M18" s="97"/>
      <c r="N18" s="97"/>
      <c r="O18" s="58"/>
    </row>
    <row r="19" spans="1:16" x14ac:dyDescent="0.15">
      <c r="A19" s="97" t="s">
        <v>56</v>
      </c>
      <c r="B19" s="99">
        <v>4</v>
      </c>
      <c r="C19" s="99">
        <v>5</v>
      </c>
      <c r="D19" s="99">
        <v>13</v>
      </c>
      <c r="E19" s="113" t="s">
        <v>13</v>
      </c>
      <c r="F19" s="44"/>
      <c r="G19" s="44" t="s">
        <v>87</v>
      </c>
      <c r="H19" s="44" t="s">
        <v>87</v>
      </c>
      <c r="I19" s="44" t="s">
        <v>88</v>
      </c>
      <c r="J19" s="44" t="s">
        <v>88</v>
      </c>
      <c r="K19" s="99">
        <f>COUNTIF(F19:J19,"○")</f>
        <v>2</v>
      </c>
      <c r="L19" s="99">
        <f>COUNTIF(F19:J19,"×")</f>
        <v>2</v>
      </c>
      <c r="M19" s="99">
        <f>SUM(F20:J20)</f>
        <v>5</v>
      </c>
      <c r="N19" s="98">
        <f>_xlfn.RANK.EQ(P19,$P$19:$P$28)</f>
        <v>3</v>
      </c>
      <c r="O19" s="58"/>
      <c r="P19" s="45">
        <f>K19*100+M19</f>
        <v>205</v>
      </c>
    </row>
    <row r="20" spans="1:16" x14ac:dyDescent="0.15">
      <c r="A20" s="97"/>
      <c r="B20" s="100"/>
      <c r="C20" s="100"/>
      <c r="D20" s="100"/>
      <c r="E20" s="113"/>
      <c r="F20" s="49"/>
      <c r="G20" s="49">
        <v>2</v>
      </c>
      <c r="H20" s="49">
        <v>2</v>
      </c>
      <c r="I20" s="49">
        <v>1</v>
      </c>
      <c r="J20" s="49">
        <v>0</v>
      </c>
      <c r="K20" s="100"/>
      <c r="L20" s="100"/>
      <c r="M20" s="100"/>
      <c r="N20" s="98"/>
      <c r="O20" s="58"/>
    </row>
    <row r="21" spans="1:16" x14ac:dyDescent="0.15">
      <c r="A21" s="97" t="s">
        <v>57</v>
      </c>
      <c r="B21" s="99">
        <v>4</v>
      </c>
      <c r="C21" s="99">
        <v>5</v>
      </c>
      <c r="D21" s="99">
        <v>11</v>
      </c>
      <c r="E21" s="113" t="s">
        <v>15</v>
      </c>
      <c r="F21" s="44" t="s">
        <v>88</v>
      </c>
      <c r="G21" s="44"/>
      <c r="H21" s="44" t="s">
        <v>87</v>
      </c>
      <c r="I21" s="44" t="s">
        <v>88</v>
      </c>
      <c r="J21" s="44" t="s">
        <v>88</v>
      </c>
      <c r="K21" s="99">
        <f>COUNTIF(F21:J21,"○")</f>
        <v>1</v>
      </c>
      <c r="L21" s="99">
        <f>COUNTIF(F21:J21,"×")</f>
        <v>3</v>
      </c>
      <c r="M21" s="99">
        <f>SUM(F22:J22)</f>
        <v>5</v>
      </c>
      <c r="N21" s="98">
        <f t="shared" ref="N21" si="8">_xlfn.RANK.EQ(P21,$P$19:$P$28)</f>
        <v>4</v>
      </c>
      <c r="O21" s="58"/>
      <c r="P21" s="45">
        <f>K21*100+M21</f>
        <v>105</v>
      </c>
    </row>
    <row r="22" spans="1:16" x14ac:dyDescent="0.15">
      <c r="A22" s="97"/>
      <c r="B22" s="100"/>
      <c r="C22" s="100"/>
      <c r="D22" s="100"/>
      <c r="E22" s="113"/>
      <c r="F22" s="49">
        <v>1</v>
      </c>
      <c r="G22" s="49"/>
      <c r="H22" s="49">
        <v>2</v>
      </c>
      <c r="I22" s="49">
        <v>1</v>
      </c>
      <c r="J22" s="49">
        <v>1</v>
      </c>
      <c r="K22" s="100"/>
      <c r="L22" s="100"/>
      <c r="M22" s="100"/>
      <c r="N22" s="98"/>
      <c r="O22" s="58"/>
    </row>
    <row r="23" spans="1:16" x14ac:dyDescent="0.15">
      <c r="A23" s="97" t="s">
        <v>58</v>
      </c>
      <c r="B23" s="99">
        <v>3</v>
      </c>
      <c r="C23" s="99">
        <v>6</v>
      </c>
      <c r="D23" s="99">
        <v>10</v>
      </c>
      <c r="E23" s="113" t="s">
        <v>130</v>
      </c>
      <c r="F23" s="44" t="s">
        <v>88</v>
      </c>
      <c r="G23" s="44" t="s">
        <v>88</v>
      </c>
      <c r="H23" s="44"/>
      <c r="I23" s="44" t="s">
        <v>88</v>
      </c>
      <c r="J23" s="44" t="s">
        <v>88</v>
      </c>
      <c r="K23" s="99">
        <f>COUNTIF(F23:J23,"○")</f>
        <v>0</v>
      </c>
      <c r="L23" s="99">
        <f>COUNTIF(F23:J23,"×")</f>
        <v>4</v>
      </c>
      <c r="M23" s="99">
        <f>SUM(F24:J24)</f>
        <v>3</v>
      </c>
      <c r="N23" s="98">
        <f t="shared" ref="N23" si="9">_xlfn.RANK.EQ(P23,$P$19:$P$28)</f>
        <v>5</v>
      </c>
      <c r="O23" s="58"/>
      <c r="P23" s="45">
        <f>K23*100+M23</f>
        <v>3</v>
      </c>
    </row>
    <row r="24" spans="1:16" x14ac:dyDescent="0.15">
      <c r="A24" s="97"/>
      <c r="B24" s="100"/>
      <c r="C24" s="100"/>
      <c r="D24" s="100"/>
      <c r="E24" s="113"/>
      <c r="F24" s="49">
        <v>1</v>
      </c>
      <c r="G24" s="49">
        <v>1</v>
      </c>
      <c r="H24" s="49"/>
      <c r="I24" s="49">
        <v>1</v>
      </c>
      <c r="J24" s="49">
        <v>0</v>
      </c>
      <c r="K24" s="100"/>
      <c r="L24" s="100"/>
      <c r="M24" s="100"/>
      <c r="N24" s="98"/>
      <c r="O24" s="58"/>
    </row>
    <row r="25" spans="1:16" x14ac:dyDescent="0.15">
      <c r="A25" s="97" t="s">
        <v>59</v>
      </c>
      <c r="B25" s="99">
        <v>2</v>
      </c>
      <c r="C25" s="99">
        <v>7</v>
      </c>
      <c r="D25" s="99">
        <v>11</v>
      </c>
      <c r="E25" s="113" t="s">
        <v>131</v>
      </c>
      <c r="F25" s="44" t="s">
        <v>87</v>
      </c>
      <c r="G25" s="44" t="s">
        <v>87</v>
      </c>
      <c r="H25" s="44" t="s">
        <v>87</v>
      </c>
      <c r="I25" s="44"/>
      <c r="J25" s="44" t="s">
        <v>88</v>
      </c>
      <c r="K25" s="99">
        <f>COUNTIF(F25:J25,"○")</f>
        <v>3</v>
      </c>
      <c r="L25" s="99">
        <f>COUNTIF(F25:J25,"×")</f>
        <v>1</v>
      </c>
      <c r="M25" s="99">
        <f>SUM(F26:J26)</f>
        <v>7</v>
      </c>
      <c r="N25" s="98">
        <f t="shared" ref="N25" si="10">_xlfn.RANK.EQ(P25,$P$19:$P$28)</f>
        <v>2</v>
      </c>
      <c r="O25" s="58"/>
      <c r="P25" s="45">
        <f>K25*100+M25</f>
        <v>307</v>
      </c>
    </row>
    <row r="26" spans="1:16" x14ac:dyDescent="0.15">
      <c r="A26" s="97"/>
      <c r="B26" s="100"/>
      <c r="C26" s="100"/>
      <c r="D26" s="100"/>
      <c r="E26" s="113"/>
      <c r="F26" s="49">
        <v>2</v>
      </c>
      <c r="G26" s="49">
        <v>2</v>
      </c>
      <c r="H26" s="49">
        <v>2</v>
      </c>
      <c r="I26" s="49"/>
      <c r="J26" s="49">
        <v>1</v>
      </c>
      <c r="K26" s="100"/>
      <c r="L26" s="100"/>
      <c r="M26" s="100"/>
      <c r="N26" s="98"/>
      <c r="O26" s="58"/>
    </row>
    <row r="27" spans="1:16" x14ac:dyDescent="0.15">
      <c r="A27" s="97" t="s">
        <v>60</v>
      </c>
      <c r="B27" s="99">
        <v>1</v>
      </c>
      <c r="C27" s="99">
        <v>8</v>
      </c>
      <c r="D27" s="99">
        <v>8</v>
      </c>
      <c r="E27" s="123" t="s">
        <v>33</v>
      </c>
      <c r="F27" s="44" t="s">
        <v>87</v>
      </c>
      <c r="G27" s="44" t="s">
        <v>87</v>
      </c>
      <c r="H27" s="44" t="s">
        <v>87</v>
      </c>
      <c r="I27" s="44" t="s">
        <v>87</v>
      </c>
      <c r="J27" s="44"/>
      <c r="K27" s="99">
        <f>COUNTIF(F27:J27,"○")</f>
        <v>4</v>
      </c>
      <c r="L27" s="99">
        <f>COUNTIF(F27:J27,"×")</f>
        <v>0</v>
      </c>
      <c r="M27" s="99">
        <f>SUM(F28:J28)</f>
        <v>10</v>
      </c>
      <c r="N27" s="98">
        <f t="shared" ref="N27" si="11">_xlfn.RANK.EQ(P27,$P$19:$P$28)</f>
        <v>1</v>
      </c>
      <c r="O27" s="58"/>
      <c r="P27" s="45">
        <f>K27*100+M27</f>
        <v>410</v>
      </c>
    </row>
    <row r="28" spans="1:16" x14ac:dyDescent="0.15">
      <c r="A28" s="97"/>
      <c r="B28" s="100"/>
      <c r="C28" s="100"/>
      <c r="D28" s="100"/>
      <c r="E28" s="123"/>
      <c r="F28" s="49">
        <v>3</v>
      </c>
      <c r="G28" s="49">
        <v>2</v>
      </c>
      <c r="H28" s="49">
        <v>3</v>
      </c>
      <c r="I28" s="49">
        <v>2</v>
      </c>
      <c r="J28" s="49"/>
      <c r="K28" s="100"/>
      <c r="L28" s="100"/>
      <c r="M28" s="100"/>
      <c r="N28" s="98"/>
      <c r="O28" s="58"/>
    </row>
    <row r="29" spans="1:16" x14ac:dyDescent="0.15">
      <c r="A29" s="120"/>
      <c r="B29" s="120"/>
      <c r="C29" s="120"/>
      <c r="D29" s="120"/>
      <c r="E29" s="121"/>
      <c r="F29" s="59"/>
      <c r="G29" s="59"/>
      <c r="H29" s="59"/>
      <c r="I29" s="59"/>
      <c r="J29" s="59"/>
      <c r="K29" s="59"/>
      <c r="L29" s="120"/>
      <c r="M29" s="120"/>
      <c r="N29" s="120"/>
      <c r="O29" s="122"/>
      <c r="P29" s="60"/>
    </row>
    <row r="30" spans="1:16" x14ac:dyDescent="0.15">
      <c r="A30" s="120"/>
      <c r="B30" s="120"/>
      <c r="C30" s="120"/>
      <c r="D30" s="120"/>
      <c r="E30" s="121"/>
      <c r="F30" s="59"/>
      <c r="G30" s="59"/>
      <c r="H30" s="59"/>
      <c r="I30" s="59"/>
      <c r="J30" s="59"/>
      <c r="K30" s="59"/>
      <c r="L30" s="120"/>
      <c r="M30" s="120"/>
      <c r="N30" s="120"/>
      <c r="O30" s="122"/>
      <c r="P30" s="58"/>
    </row>
    <row r="31" spans="1:16" x14ac:dyDescent="0.15">
      <c r="N31" s="58"/>
      <c r="O31" s="58"/>
    </row>
  </sheetData>
  <mergeCells count="118">
    <mergeCell ref="K17:K18"/>
    <mergeCell ref="K19:K20"/>
    <mergeCell ref="K21:K22"/>
    <mergeCell ref="K25:K26"/>
    <mergeCell ref="K27:K28"/>
    <mergeCell ref="A17:A18"/>
    <mergeCell ref="B17:B18"/>
    <mergeCell ref="C17:C18"/>
    <mergeCell ref="D17:D18"/>
    <mergeCell ref="A16:O16"/>
    <mergeCell ref="L17:L18"/>
    <mergeCell ref="M17:M18"/>
    <mergeCell ref="N17:N18"/>
    <mergeCell ref="E17:E18"/>
    <mergeCell ref="M6:M7"/>
    <mergeCell ref="N6:N7"/>
    <mergeCell ref="L6:L7"/>
    <mergeCell ref="N12:N13"/>
    <mergeCell ref="A12:A13"/>
    <mergeCell ref="E12:E13"/>
    <mergeCell ref="K12:K13"/>
    <mergeCell ref="L12:L13"/>
    <mergeCell ref="M12:M13"/>
    <mergeCell ref="B12:B13"/>
    <mergeCell ref="C12:C13"/>
    <mergeCell ref="D12:D13"/>
    <mergeCell ref="A10:A11"/>
    <mergeCell ref="E10:E11"/>
    <mergeCell ref="K10:K11"/>
    <mergeCell ref="L10:L11"/>
    <mergeCell ref="M10:M11"/>
    <mergeCell ref="B10:B11"/>
    <mergeCell ref="C10:C11"/>
    <mergeCell ref="N27:N28"/>
    <mergeCell ref="A29:A30"/>
    <mergeCell ref="E29:E30"/>
    <mergeCell ref="L29:L30"/>
    <mergeCell ref="M29:M30"/>
    <mergeCell ref="N29:N30"/>
    <mergeCell ref="O29:O30"/>
    <mergeCell ref="A27:A28"/>
    <mergeCell ref="E27:E28"/>
    <mergeCell ref="L27:L28"/>
    <mergeCell ref="M27:M28"/>
    <mergeCell ref="B27:B28"/>
    <mergeCell ref="C27:C28"/>
    <mergeCell ref="D27:D28"/>
    <mergeCell ref="B29:B30"/>
    <mergeCell ref="C29:C30"/>
    <mergeCell ref="D29:D30"/>
    <mergeCell ref="M25:M26"/>
    <mergeCell ref="N25:N26"/>
    <mergeCell ref="A23:A24"/>
    <mergeCell ref="E23:E24"/>
    <mergeCell ref="L23:L24"/>
    <mergeCell ref="M23:M24"/>
    <mergeCell ref="N23:N24"/>
    <mergeCell ref="A25:A26"/>
    <mergeCell ref="E25:E26"/>
    <mergeCell ref="L25:L26"/>
    <mergeCell ref="B25:B26"/>
    <mergeCell ref="C25:C26"/>
    <mergeCell ref="D25:D26"/>
    <mergeCell ref="B23:B24"/>
    <mergeCell ref="C23:C24"/>
    <mergeCell ref="D23:D24"/>
    <mergeCell ref="K23:K24"/>
    <mergeCell ref="N19:N20"/>
    <mergeCell ref="A21:A22"/>
    <mergeCell ref="E21:E22"/>
    <mergeCell ref="L21:L22"/>
    <mergeCell ref="M21:M22"/>
    <mergeCell ref="N21:N22"/>
    <mergeCell ref="A19:A20"/>
    <mergeCell ref="E19:E20"/>
    <mergeCell ref="L19:L20"/>
    <mergeCell ref="M19:M20"/>
    <mergeCell ref="B19:B20"/>
    <mergeCell ref="C19:C20"/>
    <mergeCell ref="D19:D20"/>
    <mergeCell ref="B21:B22"/>
    <mergeCell ref="C21:C22"/>
    <mergeCell ref="D21:D22"/>
    <mergeCell ref="A1:N1"/>
    <mergeCell ref="K2:K3"/>
    <mergeCell ref="L2:L3"/>
    <mergeCell ref="M2:M3"/>
    <mergeCell ref="N2:N3"/>
    <mergeCell ref="A6:A7"/>
    <mergeCell ref="E6:E7"/>
    <mergeCell ref="K6:K7"/>
    <mergeCell ref="B4:B5"/>
    <mergeCell ref="C4:C5"/>
    <mergeCell ref="D4:D5"/>
    <mergeCell ref="B6:B7"/>
    <mergeCell ref="C6:C7"/>
    <mergeCell ref="D6:D7"/>
    <mergeCell ref="A2:A3"/>
    <mergeCell ref="B2:B3"/>
    <mergeCell ref="C2:C3"/>
    <mergeCell ref="D2:D3"/>
    <mergeCell ref="D10:D11"/>
    <mergeCell ref="N10:N11"/>
    <mergeCell ref="N8:N9"/>
    <mergeCell ref="A4:A5"/>
    <mergeCell ref="E4:E5"/>
    <mergeCell ref="K4:K5"/>
    <mergeCell ref="L4:L5"/>
    <mergeCell ref="M4:M5"/>
    <mergeCell ref="N4:N5"/>
    <mergeCell ref="A8:A9"/>
    <mergeCell ref="E8:E9"/>
    <mergeCell ref="K8:K9"/>
    <mergeCell ref="L8:L9"/>
    <mergeCell ref="M8:M9"/>
    <mergeCell ref="B8:B9"/>
    <mergeCell ref="C8:C9"/>
    <mergeCell ref="D8:D9"/>
  </mergeCells>
  <phoneticPr fontId="1"/>
  <dataValidations count="2">
    <dataValidation type="list" allowBlank="1" showInputMessage="1" showErrorMessage="1" sqref="F9:J9 F13:J13 F11:J11 F7:J7 F5:J5 F30:K30 F26:J26 F24:J24 F28:J28 F20:J20 F22:J22">
      <formula1>"0,1,2,3"</formula1>
    </dataValidation>
    <dataValidation type="list" allowBlank="1" showInputMessage="1" showErrorMessage="1" sqref="F6:J6 F10:J10 F8:J8 F12:J12 F29:K29 F23:J23 F19:J19 F27:J27 F25:J25 F4:J4 F21:J21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8"/>
  <sheetViews>
    <sheetView topLeftCell="A7" zoomScale="95" zoomScaleNormal="95" workbookViewId="0">
      <selection activeCell="Q18" sqref="Q18:S18"/>
    </sheetView>
  </sheetViews>
  <sheetFormatPr defaultColWidth="8.875" defaultRowHeight="14.25" x14ac:dyDescent="0.15"/>
  <cols>
    <col min="1" max="4" width="5.625" style="38" customWidth="1"/>
    <col min="5" max="5" width="20.5" style="38" customWidth="1"/>
    <col min="6" max="9" width="7.5" style="38" customWidth="1"/>
    <col min="10" max="14" width="5.625" style="38" customWidth="1"/>
    <col min="15" max="15" width="8.875" style="38"/>
    <col min="16" max="16" width="7.5" style="38" customWidth="1"/>
    <col min="17" max="17" width="5.875" style="38" customWidth="1"/>
    <col min="18" max="18" width="22.625" style="38" customWidth="1"/>
    <col min="19" max="16384" width="8.875" style="38"/>
  </cols>
  <sheetData>
    <row r="1" spans="1:21" ht="35.450000000000003" customHeight="1" x14ac:dyDescent="0.15">
      <c r="A1" s="106" t="s">
        <v>93</v>
      </c>
      <c r="B1" s="106"/>
      <c r="C1" s="106"/>
      <c r="D1" s="106"/>
      <c r="E1" s="107"/>
      <c r="F1" s="107"/>
      <c r="G1" s="107"/>
      <c r="H1" s="107"/>
      <c r="I1" s="107"/>
      <c r="J1" s="107"/>
      <c r="K1" s="107"/>
      <c r="L1" s="107"/>
      <c r="M1" s="107"/>
    </row>
    <row r="2" spans="1:21" ht="14.45" customHeight="1" x14ac:dyDescent="0.15">
      <c r="A2" s="111" t="s">
        <v>64</v>
      </c>
      <c r="B2" s="111" t="s">
        <v>62</v>
      </c>
      <c r="C2" s="111" t="s">
        <v>63</v>
      </c>
      <c r="D2" s="111" t="s">
        <v>65</v>
      </c>
      <c r="E2" s="39"/>
      <c r="F2" s="40">
        <v>1</v>
      </c>
      <c r="G2" s="40">
        <v>2</v>
      </c>
      <c r="H2" s="40">
        <v>3</v>
      </c>
      <c r="I2" s="40">
        <v>4</v>
      </c>
      <c r="J2" s="40">
        <v>5</v>
      </c>
      <c r="K2" s="97" t="s">
        <v>1</v>
      </c>
      <c r="L2" s="97" t="s">
        <v>2</v>
      </c>
      <c r="M2" s="97" t="s">
        <v>3</v>
      </c>
      <c r="N2" s="97" t="s">
        <v>4</v>
      </c>
    </row>
    <row r="3" spans="1:21" ht="125.45" customHeight="1" x14ac:dyDescent="0.15">
      <c r="A3" s="112"/>
      <c r="B3" s="112"/>
      <c r="C3" s="112"/>
      <c r="D3" s="112"/>
      <c r="E3" s="41" t="s">
        <v>41</v>
      </c>
      <c r="F3" s="50" t="s">
        <v>132</v>
      </c>
      <c r="G3" s="50" t="s">
        <v>14</v>
      </c>
      <c r="H3" s="50" t="s">
        <v>134</v>
      </c>
      <c r="I3" s="50" t="s">
        <v>133</v>
      </c>
      <c r="J3" s="50" t="s">
        <v>136</v>
      </c>
      <c r="K3" s="97"/>
      <c r="L3" s="97"/>
      <c r="M3" s="97"/>
      <c r="N3" s="97"/>
      <c r="P3" s="125"/>
      <c r="Q3" s="125"/>
      <c r="R3" s="125"/>
    </row>
    <row r="4" spans="1:21" ht="15" customHeight="1" x14ac:dyDescent="0.15">
      <c r="A4" s="97" t="s">
        <v>51</v>
      </c>
      <c r="B4" s="99">
        <v>9</v>
      </c>
      <c r="C4" s="99">
        <v>0</v>
      </c>
      <c r="D4" s="99">
        <v>22</v>
      </c>
      <c r="E4" s="113" t="s">
        <v>132</v>
      </c>
      <c r="F4" s="44"/>
      <c r="G4" s="44" t="s">
        <v>87</v>
      </c>
      <c r="H4" s="44" t="s">
        <v>87</v>
      </c>
      <c r="I4" s="44" t="s">
        <v>87</v>
      </c>
      <c r="J4" s="44" t="s">
        <v>87</v>
      </c>
      <c r="K4" s="99">
        <f>COUNTIF(F4:J4,"○")</f>
        <v>4</v>
      </c>
      <c r="L4" s="99">
        <f>COUNTIF(F4:J4,"×")</f>
        <v>0</v>
      </c>
      <c r="M4" s="99">
        <f>SUM(F5:J5)</f>
        <v>10</v>
      </c>
      <c r="N4" s="98">
        <f>_xlfn.RANK.EQ(P4,$P$4:$P$13)</f>
        <v>1</v>
      </c>
      <c r="O4" s="45"/>
      <c r="P4" s="45">
        <f>K4*1000+M4</f>
        <v>4010</v>
      </c>
      <c r="Q4" s="46"/>
      <c r="R4" s="47"/>
      <c r="S4" s="48"/>
      <c r="T4" s="48"/>
      <c r="U4" s="48"/>
    </row>
    <row r="5" spans="1:21" ht="15" customHeight="1" x14ac:dyDescent="0.15">
      <c r="A5" s="97"/>
      <c r="B5" s="100"/>
      <c r="C5" s="100"/>
      <c r="D5" s="100"/>
      <c r="E5" s="113"/>
      <c r="F5" s="49"/>
      <c r="G5" s="49">
        <v>2</v>
      </c>
      <c r="H5" s="49">
        <v>2</v>
      </c>
      <c r="I5" s="49">
        <v>3</v>
      </c>
      <c r="J5" s="49">
        <v>3</v>
      </c>
      <c r="K5" s="100"/>
      <c r="L5" s="100"/>
      <c r="M5" s="100"/>
      <c r="N5" s="98"/>
      <c r="O5" s="45"/>
      <c r="P5" s="45">
        <f t="shared" ref="P5:P12" si="0">K5*1000+M5</f>
        <v>0</v>
      </c>
      <c r="Q5" s="46"/>
      <c r="R5" s="47"/>
      <c r="S5" s="48"/>
      <c r="T5" s="48"/>
      <c r="U5" s="48"/>
    </row>
    <row r="6" spans="1:21" ht="15" customHeight="1" x14ac:dyDescent="0.15">
      <c r="A6" s="97" t="s">
        <v>52</v>
      </c>
      <c r="B6" s="99">
        <v>8</v>
      </c>
      <c r="C6" s="99">
        <v>1</v>
      </c>
      <c r="D6" s="99">
        <v>19</v>
      </c>
      <c r="E6" s="113" t="s">
        <v>14</v>
      </c>
      <c r="F6" s="44" t="s">
        <v>88</v>
      </c>
      <c r="G6" s="44"/>
      <c r="H6" s="44" t="s">
        <v>87</v>
      </c>
      <c r="I6" s="44" t="s">
        <v>88</v>
      </c>
      <c r="J6" s="44" t="s">
        <v>87</v>
      </c>
      <c r="K6" s="99">
        <f>COUNTIF(F6:J6,"○")</f>
        <v>2</v>
      </c>
      <c r="L6" s="99">
        <f>COUNTIF(F6:J6,"×")</f>
        <v>2</v>
      </c>
      <c r="M6" s="99">
        <f>SUM(F7:J7)</f>
        <v>6</v>
      </c>
      <c r="N6" s="98">
        <f t="shared" ref="N6" si="1">_xlfn.RANK.EQ(P6,$P$4:$P$13)</f>
        <v>2</v>
      </c>
      <c r="O6" s="45"/>
      <c r="P6" s="45">
        <f t="shared" si="0"/>
        <v>2006</v>
      </c>
      <c r="Q6" s="46"/>
      <c r="R6" s="47"/>
      <c r="S6" s="48"/>
      <c r="T6" s="48"/>
      <c r="U6" s="48"/>
    </row>
    <row r="7" spans="1:21" ht="15" customHeight="1" x14ac:dyDescent="0.15">
      <c r="A7" s="97"/>
      <c r="B7" s="100"/>
      <c r="C7" s="100"/>
      <c r="D7" s="100"/>
      <c r="E7" s="113"/>
      <c r="F7" s="49">
        <v>1</v>
      </c>
      <c r="G7" s="49"/>
      <c r="H7" s="49">
        <v>2</v>
      </c>
      <c r="I7" s="49">
        <v>1</v>
      </c>
      <c r="J7" s="49">
        <v>2</v>
      </c>
      <c r="K7" s="100"/>
      <c r="L7" s="100"/>
      <c r="M7" s="100"/>
      <c r="N7" s="98"/>
      <c r="O7" s="45"/>
      <c r="P7" s="45">
        <f t="shared" si="0"/>
        <v>0</v>
      </c>
      <c r="Q7" s="46"/>
      <c r="R7" s="47"/>
      <c r="S7" s="48"/>
      <c r="T7" s="48"/>
      <c r="U7" s="48"/>
    </row>
    <row r="8" spans="1:21" ht="15" customHeight="1" x14ac:dyDescent="0.15">
      <c r="A8" s="97" t="s">
        <v>53</v>
      </c>
      <c r="B8" s="99">
        <v>7</v>
      </c>
      <c r="C8" s="99">
        <v>2</v>
      </c>
      <c r="D8" s="99">
        <v>18</v>
      </c>
      <c r="E8" s="113" t="s">
        <v>134</v>
      </c>
      <c r="F8" s="44" t="s">
        <v>88</v>
      </c>
      <c r="G8" s="44" t="s">
        <v>88</v>
      </c>
      <c r="H8" s="44"/>
      <c r="I8" s="44" t="s">
        <v>87</v>
      </c>
      <c r="J8" s="44" t="s">
        <v>87</v>
      </c>
      <c r="K8" s="99">
        <f>COUNTIF(F8:J8,"○")</f>
        <v>2</v>
      </c>
      <c r="L8" s="99">
        <f>COUNTIF(F8:J8,"×")</f>
        <v>2</v>
      </c>
      <c r="M8" s="99">
        <f>SUM(F9:J9)</f>
        <v>6</v>
      </c>
      <c r="N8" s="98">
        <f t="shared" ref="N8" si="2">_xlfn.RANK.EQ(P8,$P$4:$P$13)</f>
        <v>2</v>
      </c>
      <c r="O8" s="45"/>
      <c r="P8" s="45">
        <f t="shared" si="0"/>
        <v>2006</v>
      </c>
      <c r="Q8" s="46"/>
      <c r="R8" s="47"/>
      <c r="S8" s="48"/>
      <c r="T8" s="48"/>
      <c r="U8" s="48"/>
    </row>
    <row r="9" spans="1:21" ht="15" customHeight="1" x14ac:dyDescent="0.15">
      <c r="A9" s="97"/>
      <c r="B9" s="100"/>
      <c r="C9" s="100"/>
      <c r="D9" s="100"/>
      <c r="E9" s="113"/>
      <c r="F9" s="49">
        <v>1</v>
      </c>
      <c r="G9" s="49">
        <v>1</v>
      </c>
      <c r="H9" s="49"/>
      <c r="I9" s="49">
        <v>2</v>
      </c>
      <c r="J9" s="49">
        <v>2</v>
      </c>
      <c r="K9" s="100"/>
      <c r="L9" s="100"/>
      <c r="M9" s="100"/>
      <c r="N9" s="98"/>
      <c r="O9" s="45"/>
      <c r="P9" s="45">
        <f t="shared" si="0"/>
        <v>0</v>
      </c>
      <c r="Q9" s="46"/>
      <c r="R9" s="47"/>
      <c r="S9" s="48"/>
      <c r="T9" s="48"/>
      <c r="U9" s="48"/>
    </row>
    <row r="10" spans="1:21" ht="15" customHeight="1" x14ac:dyDescent="0.15">
      <c r="A10" s="97" t="s">
        <v>54</v>
      </c>
      <c r="B10" s="99">
        <v>5</v>
      </c>
      <c r="C10" s="99">
        <v>4</v>
      </c>
      <c r="D10" s="99">
        <v>14</v>
      </c>
      <c r="E10" s="113" t="s">
        <v>133</v>
      </c>
      <c r="F10" s="44" t="s">
        <v>88</v>
      </c>
      <c r="G10" s="44" t="s">
        <v>87</v>
      </c>
      <c r="H10" s="44" t="s">
        <v>185</v>
      </c>
      <c r="I10" s="44"/>
      <c r="J10" s="61" t="s">
        <v>88</v>
      </c>
      <c r="K10" s="97">
        <f>COUNTIF(F10:J10,"○")</f>
        <v>1</v>
      </c>
      <c r="L10" s="97">
        <f>COUNTIF(F10:J10,"×")</f>
        <v>3</v>
      </c>
      <c r="M10" s="97">
        <f>SUM(F11:J11)</f>
        <v>4</v>
      </c>
      <c r="N10" s="98">
        <f t="shared" ref="N10" si="3">_xlfn.RANK.EQ(P10,$P$4:$P$13)</f>
        <v>4</v>
      </c>
      <c r="O10" s="45"/>
      <c r="P10" s="45">
        <f t="shared" si="0"/>
        <v>1004</v>
      </c>
      <c r="Q10" s="46"/>
      <c r="R10" s="47"/>
      <c r="S10" s="48"/>
      <c r="T10" s="48"/>
      <c r="U10" s="48"/>
    </row>
    <row r="11" spans="1:21" ht="15" customHeight="1" x14ac:dyDescent="0.15">
      <c r="A11" s="97"/>
      <c r="B11" s="100"/>
      <c r="C11" s="100"/>
      <c r="D11" s="100"/>
      <c r="E11" s="113"/>
      <c r="F11" s="49">
        <v>0</v>
      </c>
      <c r="G11" s="49">
        <v>2</v>
      </c>
      <c r="H11" s="49">
        <v>1</v>
      </c>
      <c r="I11" s="49"/>
      <c r="J11" s="62">
        <v>1</v>
      </c>
      <c r="K11" s="97"/>
      <c r="L11" s="97"/>
      <c r="M11" s="97"/>
      <c r="N11" s="98"/>
      <c r="O11" s="45"/>
      <c r="P11" s="45">
        <f t="shared" si="0"/>
        <v>0</v>
      </c>
      <c r="Q11" s="46"/>
      <c r="R11" s="47"/>
      <c r="S11" s="48"/>
      <c r="T11" s="48"/>
      <c r="U11" s="48"/>
    </row>
    <row r="12" spans="1:21" ht="15" customHeight="1" x14ac:dyDescent="0.15">
      <c r="A12" s="97" t="s">
        <v>55</v>
      </c>
      <c r="B12" s="99">
        <v>5</v>
      </c>
      <c r="C12" s="99">
        <v>4</v>
      </c>
      <c r="D12" s="99">
        <v>12</v>
      </c>
      <c r="E12" s="113" t="s">
        <v>135</v>
      </c>
      <c r="F12" s="44" t="s">
        <v>88</v>
      </c>
      <c r="G12" s="44" t="s">
        <v>88</v>
      </c>
      <c r="H12" s="44" t="s">
        <v>88</v>
      </c>
      <c r="I12" s="44" t="s">
        <v>87</v>
      </c>
      <c r="J12" s="61"/>
      <c r="K12" s="97">
        <f>COUNTIF(F12:J12,"○")</f>
        <v>1</v>
      </c>
      <c r="L12" s="97">
        <f>COUNTIF(F12:J12,"×")</f>
        <v>3</v>
      </c>
      <c r="M12" s="97">
        <f>SUM(F14:J14)</f>
        <v>0</v>
      </c>
      <c r="N12" s="98">
        <f t="shared" ref="N12" si="4">_xlfn.RANK.EQ(P12,$P$4:$P$13)</f>
        <v>5</v>
      </c>
      <c r="O12" s="45"/>
      <c r="P12" s="45">
        <f t="shared" si="0"/>
        <v>1000</v>
      </c>
      <c r="Q12" s="46"/>
      <c r="R12" s="47"/>
      <c r="S12" s="48"/>
      <c r="T12" s="48"/>
      <c r="U12" s="48"/>
    </row>
    <row r="13" spans="1:21" ht="15" customHeight="1" x14ac:dyDescent="0.15">
      <c r="A13" s="97"/>
      <c r="B13" s="100"/>
      <c r="C13" s="100"/>
      <c r="D13" s="100"/>
      <c r="E13" s="113"/>
      <c r="F13" s="49">
        <v>0</v>
      </c>
      <c r="G13" s="49">
        <v>1</v>
      </c>
      <c r="H13" s="49">
        <v>1</v>
      </c>
      <c r="I13" s="49">
        <v>2</v>
      </c>
      <c r="J13" s="62"/>
      <c r="K13" s="97"/>
      <c r="L13" s="97"/>
      <c r="M13" s="97"/>
      <c r="N13" s="98"/>
      <c r="O13" s="45"/>
      <c r="P13" s="45"/>
      <c r="Q13" s="46"/>
      <c r="R13" s="47"/>
      <c r="S13" s="48"/>
      <c r="T13" s="48"/>
      <c r="U13" s="48"/>
    </row>
    <row r="14" spans="1:21" ht="15" customHeight="1" x14ac:dyDescent="0.15">
      <c r="A14" s="63"/>
      <c r="B14" s="63"/>
      <c r="C14" s="63"/>
      <c r="D14" s="63"/>
      <c r="E14" s="64"/>
      <c r="F14" s="59"/>
      <c r="G14" s="59"/>
      <c r="H14" s="59"/>
      <c r="I14" s="59"/>
      <c r="J14" s="63"/>
      <c r="K14" s="65"/>
      <c r="L14" s="65"/>
      <c r="M14" s="65"/>
      <c r="N14" s="66"/>
      <c r="O14" s="45"/>
      <c r="P14" s="52"/>
      <c r="Q14" s="46"/>
      <c r="R14" s="47"/>
      <c r="S14" s="48"/>
      <c r="T14" s="48"/>
      <c r="U14" s="48"/>
    </row>
    <row r="16" spans="1:21" ht="35.450000000000003" customHeight="1" x14ac:dyDescent="0.15">
      <c r="A16" s="106" t="s">
        <v>92</v>
      </c>
      <c r="B16" s="106"/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22" x14ac:dyDescent="0.15">
      <c r="A17" s="111" t="s">
        <v>64</v>
      </c>
      <c r="B17" s="111" t="s">
        <v>62</v>
      </c>
      <c r="C17" s="111" t="s">
        <v>63</v>
      </c>
      <c r="D17" s="111" t="s">
        <v>65</v>
      </c>
      <c r="E17" s="39"/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97" t="s">
        <v>1</v>
      </c>
      <c r="L17" s="97" t="s">
        <v>2</v>
      </c>
      <c r="M17" s="97" t="s">
        <v>3</v>
      </c>
      <c r="N17" s="97" t="s">
        <v>4</v>
      </c>
    </row>
    <row r="18" spans="1:22" ht="120.6" customHeight="1" x14ac:dyDescent="0.15">
      <c r="A18" s="112"/>
      <c r="B18" s="112"/>
      <c r="C18" s="112"/>
      <c r="D18" s="112"/>
      <c r="E18" s="41" t="s">
        <v>42</v>
      </c>
      <c r="F18" s="50" t="s">
        <v>138</v>
      </c>
      <c r="G18" s="50" t="s">
        <v>141</v>
      </c>
      <c r="H18" s="67" t="s">
        <v>16</v>
      </c>
      <c r="I18" s="68" t="s">
        <v>142</v>
      </c>
      <c r="J18" s="69" t="s">
        <v>143</v>
      </c>
      <c r="K18" s="97"/>
      <c r="L18" s="97"/>
      <c r="M18" s="97"/>
      <c r="N18" s="97"/>
      <c r="Q18" s="125"/>
      <c r="R18" s="125"/>
      <c r="S18" s="125"/>
    </row>
    <row r="19" spans="1:22" ht="15" customHeight="1" x14ac:dyDescent="0.15">
      <c r="A19" s="99" t="s">
        <v>56</v>
      </c>
      <c r="B19" s="99">
        <v>3</v>
      </c>
      <c r="C19" s="99">
        <v>6</v>
      </c>
      <c r="D19" s="99">
        <v>13</v>
      </c>
      <c r="E19" s="118" t="s">
        <v>138</v>
      </c>
      <c r="F19" s="44"/>
      <c r="G19" s="44" t="s">
        <v>88</v>
      </c>
      <c r="H19" s="44" t="s">
        <v>88</v>
      </c>
      <c r="I19" s="44" t="s">
        <v>88</v>
      </c>
      <c r="J19" s="44" t="s">
        <v>88</v>
      </c>
      <c r="K19" s="99">
        <f>COUNTIF(F19:J19,"○")</f>
        <v>0</v>
      </c>
      <c r="L19" s="99">
        <f>COUNTIF(F19:J19,"×")</f>
        <v>4</v>
      </c>
      <c r="M19" s="99">
        <f>SUM(F20:J20)</f>
        <v>2</v>
      </c>
      <c r="N19" s="98">
        <f>_xlfn.RANK.EQ(O19,$O$19:$O$32)</f>
        <v>5</v>
      </c>
      <c r="O19" s="45">
        <f>K19*1000+M19</f>
        <v>2</v>
      </c>
      <c r="P19" s="70">
        <f t="shared" ref="P19" si="5">K19*100+M19</f>
        <v>2</v>
      </c>
      <c r="Q19" s="52"/>
      <c r="R19" s="126"/>
      <c r="S19" s="47"/>
      <c r="T19" s="48"/>
      <c r="U19" s="48"/>
      <c r="V19" s="48"/>
    </row>
    <row r="20" spans="1:22" ht="15" customHeight="1" x14ac:dyDescent="0.15">
      <c r="A20" s="100"/>
      <c r="B20" s="100"/>
      <c r="C20" s="100"/>
      <c r="D20" s="100"/>
      <c r="E20" s="119"/>
      <c r="F20" s="49"/>
      <c r="G20" s="49">
        <v>0</v>
      </c>
      <c r="H20" s="49">
        <v>0</v>
      </c>
      <c r="I20" s="49">
        <v>1</v>
      </c>
      <c r="J20" s="49">
        <v>1</v>
      </c>
      <c r="K20" s="100"/>
      <c r="L20" s="100"/>
      <c r="M20" s="100"/>
      <c r="N20" s="98"/>
      <c r="O20" s="53"/>
      <c r="P20" s="70"/>
      <c r="Q20" s="52"/>
      <c r="R20" s="126"/>
      <c r="S20" s="47"/>
      <c r="T20" s="48"/>
      <c r="U20" s="48"/>
      <c r="V20" s="48"/>
    </row>
    <row r="21" spans="1:22" ht="15" customHeight="1" x14ac:dyDescent="0.15">
      <c r="A21" s="99" t="s">
        <v>57</v>
      </c>
      <c r="B21" s="99">
        <v>3</v>
      </c>
      <c r="C21" s="99">
        <v>6</v>
      </c>
      <c r="D21" s="99">
        <v>13</v>
      </c>
      <c r="E21" s="118" t="s">
        <v>17</v>
      </c>
      <c r="F21" s="44" t="s">
        <v>87</v>
      </c>
      <c r="G21" s="44"/>
      <c r="H21" s="44" t="s">
        <v>88</v>
      </c>
      <c r="I21" s="44" t="s">
        <v>88</v>
      </c>
      <c r="J21" s="44" t="s">
        <v>88</v>
      </c>
      <c r="K21" s="99">
        <f>COUNTIF(F21:J21,"○")</f>
        <v>1</v>
      </c>
      <c r="L21" s="99">
        <f>COUNTIF(F21:J21,"×")</f>
        <v>3</v>
      </c>
      <c r="M21" s="99">
        <f>SUM(F22:J22)</f>
        <v>6</v>
      </c>
      <c r="N21" s="98">
        <f t="shared" ref="N21" si="6">_xlfn.RANK.EQ(O21,$O$19:$O$32)</f>
        <v>4</v>
      </c>
      <c r="O21" s="45">
        <f t="shared" ref="O21" si="7">K21*1000+M21</f>
        <v>1006</v>
      </c>
      <c r="P21" s="70"/>
      <c r="Q21" s="52"/>
      <c r="R21" s="126"/>
      <c r="S21" s="47"/>
      <c r="T21" s="48"/>
      <c r="U21" s="48"/>
      <c r="V21" s="48"/>
    </row>
    <row r="22" spans="1:22" ht="15" customHeight="1" x14ac:dyDescent="0.15">
      <c r="A22" s="100"/>
      <c r="B22" s="100"/>
      <c r="C22" s="100"/>
      <c r="D22" s="100"/>
      <c r="E22" s="119"/>
      <c r="F22" s="49">
        <v>3</v>
      </c>
      <c r="G22" s="49"/>
      <c r="H22" s="49">
        <v>1</v>
      </c>
      <c r="I22" s="49">
        <v>1</v>
      </c>
      <c r="J22" s="49">
        <v>1</v>
      </c>
      <c r="K22" s="100"/>
      <c r="L22" s="100"/>
      <c r="M22" s="100"/>
      <c r="N22" s="98"/>
      <c r="O22" s="53"/>
      <c r="P22" s="70"/>
      <c r="Q22" s="52"/>
      <c r="R22" s="126"/>
      <c r="S22" s="47"/>
      <c r="T22" s="48"/>
      <c r="U22" s="48"/>
      <c r="V22" s="48"/>
    </row>
    <row r="23" spans="1:22" ht="15" customHeight="1" x14ac:dyDescent="0.15">
      <c r="A23" s="99" t="s">
        <v>58</v>
      </c>
      <c r="B23" s="99">
        <v>3</v>
      </c>
      <c r="C23" s="99">
        <v>6</v>
      </c>
      <c r="D23" s="99">
        <v>9</v>
      </c>
      <c r="E23" s="118" t="s">
        <v>16</v>
      </c>
      <c r="F23" s="44" t="s">
        <v>87</v>
      </c>
      <c r="G23" s="44" t="s">
        <v>87</v>
      </c>
      <c r="H23" s="44"/>
      <c r="I23" s="44" t="s">
        <v>88</v>
      </c>
      <c r="J23" s="44" t="s">
        <v>87</v>
      </c>
      <c r="K23" s="99">
        <f>COUNTIF(F23:J23,"○")</f>
        <v>3</v>
      </c>
      <c r="L23" s="99">
        <f>COUNTIF(F23:J23,"×")</f>
        <v>1</v>
      </c>
      <c r="M23" s="99">
        <f>SUM(F24:J24)</f>
        <v>9</v>
      </c>
      <c r="N23" s="98">
        <f t="shared" ref="N23" si="8">_xlfn.RANK.EQ(O23,$O$19:$O$32)</f>
        <v>2</v>
      </c>
      <c r="O23" s="45">
        <f t="shared" ref="O23" si="9">K23*1000+M23</f>
        <v>3009</v>
      </c>
      <c r="P23" s="70"/>
      <c r="Q23" s="52"/>
      <c r="R23" s="46"/>
      <c r="S23" s="47"/>
      <c r="T23" s="48"/>
      <c r="U23" s="48"/>
      <c r="V23" s="48"/>
    </row>
    <row r="24" spans="1:22" ht="15" customHeight="1" x14ac:dyDescent="0.15">
      <c r="A24" s="100"/>
      <c r="B24" s="100"/>
      <c r="C24" s="100"/>
      <c r="D24" s="100"/>
      <c r="E24" s="119"/>
      <c r="F24" s="49">
        <v>3</v>
      </c>
      <c r="G24" s="49">
        <v>2</v>
      </c>
      <c r="H24" s="49"/>
      <c r="I24" s="49">
        <v>1</v>
      </c>
      <c r="J24" s="49">
        <v>3</v>
      </c>
      <c r="K24" s="100"/>
      <c r="L24" s="100"/>
      <c r="M24" s="100"/>
      <c r="N24" s="98"/>
      <c r="O24" s="53"/>
      <c r="P24" s="70"/>
      <c r="Q24" s="52"/>
      <c r="R24" s="46"/>
      <c r="S24" s="47"/>
      <c r="T24" s="48"/>
      <c r="U24" s="48"/>
      <c r="V24" s="48"/>
    </row>
    <row r="25" spans="1:22" ht="15" customHeight="1" x14ac:dyDescent="0.15">
      <c r="A25" s="99" t="s">
        <v>59</v>
      </c>
      <c r="B25" s="99">
        <v>2</v>
      </c>
      <c r="C25" s="99">
        <v>7</v>
      </c>
      <c r="D25" s="99">
        <v>9</v>
      </c>
      <c r="E25" s="118" t="s">
        <v>139</v>
      </c>
      <c r="F25" s="44" t="s">
        <v>87</v>
      </c>
      <c r="G25" s="44" t="s">
        <v>87</v>
      </c>
      <c r="H25" s="44" t="s">
        <v>87</v>
      </c>
      <c r="I25" s="44"/>
      <c r="J25" s="44" t="s">
        <v>87</v>
      </c>
      <c r="K25" s="99">
        <f>COUNTIF(F25:J25,"○")</f>
        <v>4</v>
      </c>
      <c r="L25" s="99">
        <f>COUNTIF(F25:J25,"×")</f>
        <v>0</v>
      </c>
      <c r="M25" s="99">
        <f>SUM(F26:J26)</f>
        <v>9</v>
      </c>
      <c r="N25" s="98">
        <f t="shared" ref="N25" si="10">_xlfn.RANK.EQ(O25,$O$19:$O$32)</f>
        <v>1</v>
      </c>
      <c r="O25" s="45">
        <f t="shared" ref="O25" si="11">K25*1000+M25</f>
        <v>4009</v>
      </c>
      <c r="P25" s="70"/>
      <c r="Q25" s="52"/>
      <c r="R25" s="71"/>
      <c r="S25" s="72"/>
      <c r="T25" s="48"/>
      <c r="U25" s="48"/>
      <c r="V25" s="48"/>
    </row>
    <row r="26" spans="1:22" ht="15" customHeight="1" x14ac:dyDescent="0.15">
      <c r="A26" s="100"/>
      <c r="B26" s="100"/>
      <c r="C26" s="100"/>
      <c r="D26" s="100"/>
      <c r="E26" s="119"/>
      <c r="F26" s="49">
        <v>2</v>
      </c>
      <c r="G26" s="49">
        <v>2</v>
      </c>
      <c r="H26" s="49">
        <v>2</v>
      </c>
      <c r="I26" s="49"/>
      <c r="J26" s="49">
        <v>3</v>
      </c>
      <c r="K26" s="100"/>
      <c r="L26" s="100"/>
      <c r="M26" s="100"/>
      <c r="N26" s="98"/>
      <c r="O26" s="53"/>
      <c r="P26" s="70"/>
      <c r="Q26" s="52"/>
      <c r="R26" s="46"/>
      <c r="S26" s="47"/>
      <c r="T26" s="48"/>
      <c r="U26" s="48"/>
      <c r="V26" s="48"/>
    </row>
    <row r="27" spans="1:22" ht="15" customHeight="1" x14ac:dyDescent="0.15">
      <c r="A27" s="99" t="s">
        <v>137</v>
      </c>
      <c r="B27" s="99">
        <v>0</v>
      </c>
      <c r="C27" s="99">
        <v>9</v>
      </c>
      <c r="D27" s="99">
        <v>7</v>
      </c>
      <c r="E27" s="127" t="s">
        <v>140</v>
      </c>
      <c r="F27" s="44" t="s">
        <v>87</v>
      </c>
      <c r="G27" s="44" t="s">
        <v>87</v>
      </c>
      <c r="H27" s="44" t="s">
        <v>88</v>
      </c>
      <c r="I27" s="44" t="s">
        <v>88</v>
      </c>
      <c r="J27" s="44"/>
      <c r="K27" s="99">
        <f>COUNTIF(F27:J27,"○")</f>
        <v>2</v>
      </c>
      <c r="L27" s="99">
        <f>COUNTIF(F27:J27,"×")</f>
        <v>2</v>
      </c>
      <c r="M27" s="99">
        <f>SUM(F28:J28)</f>
        <v>4</v>
      </c>
      <c r="N27" s="98">
        <f t="shared" ref="N27" si="12">_xlfn.RANK.EQ(O27,$O$19:$O$32)</f>
        <v>3</v>
      </c>
      <c r="O27" s="45">
        <f t="shared" ref="O27" si="13">K27*1000+M27</f>
        <v>2004</v>
      </c>
      <c r="P27" s="70"/>
      <c r="Q27" s="52"/>
      <c r="R27" s="46"/>
      <c r="S27" s="47"/>
      <c r="T27" s="48"/>
      <c r="U27" s="48"/>
      <c r="V27" s="48"/>
    </row>
    <row r="28" spans="1:22" ht="15" customHeight="1" x14ac:dyDescent="0.15">
      <c r="A28" s="100"/>
      <c r="B28" s="100"/>
      <c r="C28" s="100"/>
      <c r="D28" s="100"/>
      <c r="E28" s="128"/>
      <c r="F28" s="49">
        <v>2</v>
      </c>
      <c r="G28" s="49">
        <v>2</v>
      </c>
      <c r="H28" s="49">
        <v>0</v>
      </c>
      <c r="I28" s="49">
        <v>0</v>
      </c>
      <c r="J28" s="49"/>
      <c r="K28" s="100"/>
      <c r="L28" s="100"/>
      <c r="M28" s="100"/>
      <c r="N28" s="98"/>
      <c r="O28" s="53"/>
      <c r="P28" s="70"/>
      <c r="Q28" s="52"/>
      <c r="R28" s="46"/>
      <c r="S28" s="47"/>
      <c r="T28" s="48"/>
      <c r="U28" s="48"/>
      <c r="V28" s="48"/>
    </row>
  </sheetData>
  <mergeCells count="112">
    <mergeCell ref="M12:M13"/>
    <mergeCell ref="N12:N13"/>
    <mergeCell ref="A19:A20"/>
    <mergeCell ref="A21:A22"/>
    <mergeCell ref="A23:A24"/>
    <mergeCell ref="E19:E20"/>
    <mergeCell ref="E21:E22"/>
    <mergeCell ref="E23:E24"/>
    <mergeCell ref="A17:A18"/>
    <mergeCell ref="B17:B18"/>
    <mergeCell ref="C17:C18"/>
    <mergeCell ref="D17:D18"/>
    <mergeCell ref="C12:C13"/>
    <mergeCell ref="D12:D13"/>
    <mergeCell ref="E12:E13"/>
    <mergeCell ref="K12:K13"/>
    <mergeCell ref="L12:L13"/>
    <mergeCell ref="D23:D24"/>
    <mergeCell ref="B19:B20"/>
    <mergeCell ref="C19:C20"/>
    <mergeCell ref="A16:N16"/>
    <mergeCell ref="B21:B22"/>
    <mergeCell ref="C21:C22"/>
    <mergeCell ref="D21:D22"/>
    <mergeCell ref="B25:B26"/>
    <mergeCell ref="C25:C26"/>
    <mergeCell ref="D25:D26"/>
    <mergeCell ref="N25:N26"/>
    <mergeCell ref="N27:N28"/>
    <mergeCell ref="A25:A26"/>
    <mergeCell ref="E25:E26"/>
    <mergeCell ref="K25:K26"/>
    <mergeCell ref="L25:L26"/>
    <mergeCell ref="M25:M26"/>
    <mergeCell ref="B27:B28"/>
    <mergeCell ref="C27:C28"/>
    <mergeCell ref="D27:D28"/>
    <mergeCell ref="A27:A28"/>
    <mergeCell ref="E27:E28"/>
    <mergeCell ref="K27:K28"/>
    <mergeCell ref="L27:L28"/>
    <mergeCell ref="M27:M28"/>
    <mergeCell ref="B23:B24"/>
    <mergeCell ref="C23:C24"/>
    <mergeCell ref="Q18:S18"/>
    <mergeCell ref="K19:K20"/>
    <mergeCell ref="L19:L20"/>
    <mergeCell ref="M19:M20"/>
    <mergeCell ref="N19:N20"/>
    <mergeCell ref="D19:D20"/>
    <mergeCell ref="N21:N22"/>
    <mergeCell ref="K23:K24"/>
    <mergeCell ref="L23:L24"/>
    <mergeCell ref="M23:M24"/>
    <mergeCell ref="N23:N24"/>
    <mergeCell ref="K21:K22"/>
    <mergeCell ref="L21:L22"/>
    <mergeCell ref="M21:M22"/>
    <mergeCell ref="R19:R20"/>
    <mergeCell ref="R21:R22"/>
    <mergeCell ref="K17:K18"/>
    <mergeCell ref="L17:L18"/>
    <mergeCell ref="M17:M18"/>
    <mergeCell ref="N17:N18"/>
    <mergeCell ref="A1:M1"/>
    <mergeCell ref="K2:K3"/>
    <mergeCell ref="L2:L3"/>
    <mergeCell ref="M2:M3"/>
    <mergeCell ref="E10:E11"/>
    <mergeCell ref="A10:A11"/>
    <mergeCell ref="A8:A9"/>
    <mergeCell ref="E8:E9"/>
    <mergeCell ref="A6:A7"/>
    <mergeCell ref="E6:E7"/>
    <mergeCell ref="B6:B7"/>
    <mergeCell ref="C6:C7"/>
    <mergeCell ref="D6:D7"/>
    <mergeCell ref="B8:B9"/>
    <mergeCell ref="C8:C9"/>
    <mergeCell ref="D8:D9"/>
    <mergeCell ref="A4:A5"/>
    <mergeCell ref="E4:E5"/>
    <mergeCell ref="C4:C5"/>
    <mergeCell ref="D4:D5"/>
    <mergeCell ref="B10:B11"/>
    <mergeCell ref="C10:C11"/>
    <mergeCell ref="D10:D11"/>
    <mergeCell ref="A2:A3"/>
    <mergeCell ref="A12:A13"/>
    <mergeCell ref="B12:B13"/>
    <mergeCell ref="P3:R3"/>
    <mergeCell ref="K10:K11"/>
    <mergeCell ref="L10:L11"/>
    <mergeCell ref="M10:M11"/>
    <mergeCell ref="L6:L7"/>
    <mergeCell ref="M6:M7"/>
    <mergeCell ref="K6:K7"/>
    <mergeCell ref="L8:L9"/>
    <mergeCell ref="M8:M9"/>
    <mergeCell ref="M4:M5"/>
    <mergeCell ref="K8:K9"/>
    <mergeCell ref="N2:N3"/>
    <mergeCell ref="N4:N5"/>
    <mergeCell ref="N6:N7"/>
    <mergeCell ref="N8:N9"/>
    <mergeCell ref="N10:N11"/>
    <mergeCell ref="K4:K5"/>
    <mergeCell ref="B4:B5"/>
    <mergeCell ref="L4:L5"/>
    <mergeCell ref="B2:B3"/>
    <mergeCell ref="C2:C3"/>
    <mergeCell ref="D2:D3"/>
  </mergeCells>
  <phoneticPr fontId="1"/>
  <dataValidations count="2">
    <dataValidation type="list" allowBlank="1" showInputMessage="1" showErrorMessage="1" sqref="F7:J7 F5:J5 F9:J9 J13 F24:J24 F28:J28 F22:J22 F20:J20 F11:J11 F13:I14 F26:J26">
      <formula1>"0,1,2,3"</formula1>
    </dataValidation>
    <dataValidation type="list" allowBlank="1" showInputMessage="1" showErrorMessage="1" sqref="F6:J6 F4:J4 F10:J10 F8:J8 F19:J19 F23:J23 F27:J27 F21:J21 F25:J25 F12:J12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9"/>
  <sheetViews>
    <sheetView topLeftCell="A11" zoomScale="98" zoomScaleNormal="98" workbookViewId="0">
      <selection activeCell="Q18" sqref="Q18"/>
    </sheetView>
  </sheetViews>
  <sheetFormatPr defaultColWidth="8.875" defaultRowHeight="14.25" x14ac:dyDescent="0.15"/>
  <cols>
    <col min="1" max="4" width="5.625" style="38" customWidth="1"/>
    <col min="5" max="5" width="20.5" style="38" customWidth="1"/>
    <col min="6" max="13" width="5" style="38" customWidth="1"/>
    <col min="14" max="14" width="4.625" style="38" customWidth="1"/>
    <col min="15" max="16" width="5.625" style="38" customWidth="1"/>
    <col min="17" max="17" width="8.875" style="38"/>
    <col min="18" max="18" width="7.5" style="38" customWidth="1"/>
    <col min="19" max="19" width="5.875" style="38" customWidth="1"/>
    <col min="20" max="20" width="22.625" style="38" customWidth="1"/>
    <col min="21" max="16384" width="8.875" style="38"/>
  </cols>
  <sheetData>
    <row r="1" spans="1:23" ht="30" customHeight="1" x14ac:dyDescent="0.15">
      <c r="A1" s="106" t="s">
        <v>102</v>
      </c>
      <c r="B1" s="106"/>
      <c r="C1" s="106"/>
      <c r="D1" s="106"/>
      <c r="E1" s="107"/>
      <c r="F1" s="107"/>
      <c r="G1" s="107"/>
      <c r="H1" s="107"/>
      <c r="I1" s="107"/>
      <c r="J1" s="107"/>
      <c r="K1" s="107"/>
      <c r="L1" s="107"/>
      <c r="M1" s="107"/>
      <c r="N1" s="73"/>
      <c r="O1" s="73"/>
    </row>
    <row r="2" spans="1:23" ht="120.6" customHeight="1" x14ac:dyDescent="0.15">
      <c r="A2" s="74" t="s">
        <v>64</v>
      </c>
      <c r="B2" s="75" t="s">
        <v>62</v>
      </c>
      <c r="C2" s="75" t="s">
        <v>63</v>
      </c>
      <c r="D2" s="74" t="s">
        <v>65</v>
      </c>
      <c r="E2" s="41" t="s">
        <v>43</v>
      </c>
      <c r="F2" s="50" t="s">
        <v>21</v>
      </c>
      <c r="G2" s="50" t="s">
        <v>144</v>
      </c>
      <c r="H2" s="67" t="s">
        <v>145</v>
      </c>
      <c r="I2" s="68" t="s">
        <v>148</v>
      </c>
      <c r="J2" s="76" t="s">
        <v>149</v>
      </c>
      <c r="K2" s="77" t="s">
        <v>150</v>
      </c>
      <c r="L2" s="40" t="s">
        <v>1</v>
      </c>
      <c r="M2" s="40" t="s">
        <v>2</v>
      </c>
      <c r="N2" s="40" t="s">
        <v>3</v>
      </c>
      <c r="O2" s="40" t="s">
        <v>4</v>
      </c>
      <c r="R2" s="125"/>
      <c r="S2" s="125"/>
      <c r="T2" s="125"/>
    </row>
    <row r="3" spans="1:23" ht="15" customHeight="1" x14ac:dyDescent="0.15">
      <c r="A3" s="97" t="s">
        <v>51</v>
      </c>
      <c r="B3" s="99">
        <v>9</v>
      </c>
      <c r="C3" s="99">
        <v>1</v>
      </c>
      <c r="D3" s="99">
        <v>25</v>
      </c>
      <c r="E3" s="118" t="s">
        <v>21</v>
      </c>
      <c r="F3" s="44"/>
      <c r="G3" s="44" t="s">
        <v>87</v>
      </c>
      <c r="H3" s="44" t="s">
        <v>87</v>
      </c>
      <c r="I3" s="44" t="s">
        <v>88</v>
      </c>
      <c r="J3" s="44" t="s">
        <v>87</v>
      </c>
      <c r="K3" s="44" t="s">
        <v>87</v>
      </c>
      <c r="L3" s="99">
        <f>COUNTIF(F3:K3,"○")</f>
        <v>4</v>
      </c>
      <c r="M3" s="99">
        <f>COUNTIF(F3:K3,"×")</f>
        <v>1</v>
      </c>
      <c r="N3" s="99">
        <f>SUM(F4:K4)</f>
        <v>11</v>
      </c>
      <c r="O3" s="99">
        <f>_xlfn.RANK.EQ(Q3,$Q$2:$Q$14)</f>
        <v>1</v>
      </c>
      <c r="Q3" s="45">
        <f>L3*1000+N3</f>
        <v>4011</v>
      </c>
      <c r="R3" s="52"/>
      <c r="S3" s="46"/>
      <c r="T3" s="47"/>
      <c r="U3" s="48"/>
      <c r="V3" s="48"/>
      <c r="W3" s="48"/>
    </row>
    <row r="4" spans="1:23" ht="15" customHeight="1" x14ac:dyDescent="0.15">
      <c r="A4" s="97"/>
      <c r="B4" s="100"/>
      <c r="C4" s="100"/>
      <c r="D4" s="100"/>
      <c r="E4" s="119"/>
      <c r="F4" s="49"/>
      <c r="G4" s="49">
        <v>2</v>
      </c>
      <c r="H4" s="49">
        <v>2</v>
      </c>
      <c r="I4" s="49">
        <v>1</v>
      </c>
      <c r="J4" s="49">
        <v>3</v>
      </c>
      <c r="K4" s="49">
        <v>3</v>
      </c>
      <c r="L4" s="100"/>
      <c r="M4" s="100"/>
      <c r="N4" s="100"/>
      <c r="O4" s="100"/>
      <c r="Q4" s="45"/>
      <c r="R4" s="52"/>
      <c r="S4" s="46"/>
      <c r="T4" s="47"/>
      <c r="U4" s="48"/>
      <c r="V4" s="48"/>
      <c r="W4" s="48"/>
    </row>
    <row r="5" spans="1:23" ht="15" customHeight="1" x14ac:dyDescent="0.15">
      <c r="A5" s="97" t="s">
        <v>52</v>
      </c>
      <c r="B5" s="99">
        <v>8</v>
      </c>
      <c r="C5" s="99">
        <v>2</v>
      </c>
      <c r="D5" s="99">
        <v>20</v>
      </c>
      <c r="E5" s="118" t="s">
        <v>144</v>
      </c>
      <c r="F5" s="44" t="s">
        <v>88</v>
      </c>
      <c r="G5" s="44"/>
      <c r="H5" s="44" t="s">
        <v>88</v>
      </c>
      <c r="I5" s="44" t="s">
        <v>88</v>
      </c>
      <c r="J5" s="44" t="s">
        <v>88</v>
      </c>
      <c r="K5" s="44" t="s">
        <v>88</v>
      </c>
      <c r="L5" s="99">
        <f t="shared" ref="L5" si="0">COUNTIF(F5:K5,"○")</f>
        <v>0</v>
      </c>
      <c r="M5" s="99">
        <f t="shared" ref="M5" si="1">COUNTIF(F5:K5,"×")</f>
        <v>5</v>
      </c>
      <c r="N5" s="99">
        <f t="shared" ref="N5" si="2">SUM(F6:K6)</f>
        <v>5</v>
      </c>
      <c r="O5" s="99">
        <f t="shared" ref="O5" si="3">_xlfn.RANK.EQ(Q5,$Q$2:$Q$14)</f>
        <v>6</v>
      </c>
      <c r="Q5" s="45">
        <f t="shared" ref="Q5" si="4">L5*1000+N5</f>
        <v>5</v>
      </c>
      <c r="R5" s="52"/>
      <c r="S5" s="46"/>
      <c r="T5" s="47"/>
      <c r="U5" s="48"/>
      <c r="V5" s="48"/>
      <c r="W5" s="48"/>
    </row>
    <row r="6" spans="1:23" ht="15" customHeight="1" x14ac:dyDescent="0.15">
      <c r="A6" s="97"/>
      <c r="B6" s="100"/>
      <c r="C6" s="100"/>
      <c r="D6" s="100"/>
      <c r="E6" s="119"/>
      <c r="F6" s="49">
        <v>1</v>
      </c>
      <c r="G6" s="49"/>
      <c r="H6" s="49">
        <v>1</v>
      </c>
      <c r="I6" s="49">
        <v>1</v>
      </c>
      <c r="J6" s="49">
        <v>1</v>
      </c>
      <c r="K6" s="49">
        <v>1</v>
      </c>
      <c r="L6" s="100"/>
      <c r="M6" s="100"/>
      <c r="N6" s="100"/>
      <c r="O6" s="100"/>
      <c r="Q6" s="45"/>
      <c r="R6" s="52"/>
      <c r="S6" s="46"/>
      <c r="T6" s="47"/>
      <c r="U6" s="48"/>
      <c r="V6" s="48"/>
      <c r="W6" s="48"/>
    </row>
    <row r="7" spans="1:23" ht="15" customHeight="1" x14ac:dyDescent="0.15">
      <c r="A7" s="97" t="s">
        <v>53</v>
      </c>
      <c r="B7" s="99">
        <v>7</v>
      </c>
      <c r="C7" s="99">
        <v>3</v>
      </c>
      <c r="D7" s="99">
        <v>15</v>
      </c>
      <c r="E7" s="118" t="s">
        <v>145</v>
      </c>
      <c r="F7" s="44" t="s">
        <v>88</v>
      </c>
      <c r="G7" s="44" t="s">
        <v>87</v>
      </c>
      <c r="H7" s="44"/>
      <c r="I7" s="44" t="s">
        <v>88</v>
      </c>
      <c r="J7" s="44" t="s">
        <v>88</v>
      </c>
      <c r="K7" s="44" t="s">
        <v>87</v>
      </c>
      <c r="L7" s="99">
        <f t="shared" ref="L7" si="5">COUNTIF(F7:K7,"○")</f>
        <v>2</v>
      </c>
      <c r="M7" s="99">
        <f t="shared" ref="M7" si="6">COUNTIF(F7:K7,"×")</f>
        <v>3</v>
      </c>
      <c r="N7" s="99">
        <f t="shared" ref="N7" si="7">SUM(F8:K8)</f>
        <v>6</v>
      </c>
      <c r="O7" s="99">
        <f t="shared" ref="O7" si="8">_xlfn.RANK.EQ(Q7,$Q$2:$Q$14)</f>
        <v>5</v>
      </c>
      <c r="Q7" s="45">
        <f t="shared" ref="Q7" si="9">L7*1000+N7</f>
        <v>2006</v>
      </c>
      <c r="R7" s="52"/>
      <c r="S7" s="46"/>
      <c r="T7" s="47"/>
      <c r="U7" s="48"/>
      <c r="V7" s="48"/>
      <c r="W7" s="48"/>
    </row>
    <row r="8" spans="1:23" ht="15" customHeight="1" x14ac:dyDescent="0.15">
      <c r="A8" s="97"/>
      <c r="B8" s="100"/>
      <c r="C8" s="100"/>
      <c r="D8" s="100"/>
      <c r="E8" s="119"/>
      <c r="F8" s="49">
        <v>1</v>
      </c>
      <c r="G8" s="49">
        <v>2</v>
      </c>
      <c r="H8" s="49"/>
      <c r="I8" s="49">
        <v>0</v>
      </c>
      <c r="J8" s="49">
        <v>1</v>
      </c>
      <c r="K8" s="49">
        <v>2</v>
      </c>
      <c r="L8" s="100"/>
      <c r="M8" s="100"/>
      <c r="N8" s="100"/>
      <c r="O8" s="100"/>
      <c r="Q8" s="45"/>
      <c r="R8" s="52"/>
      <c r="S8" s="46"/>
      <c r="T8" s="47"/>
      <c r="U8" s="48"/>
      <c r="V8" s="48"/>
      <c r="W8" s="48"/>
    </row>
    <row r="9" spans="1:23" ht="15" customHeight="1" x14ac:dyDescent="0.15">
      <c r="A9" s="97" t="s">
        <v>54</v>
      </c>
      <c r="B9" s="99">
        <v>6</v>
      </c>
      <c r="C9" s="99">
        <v>4</v>
      </c>
      <c r="D9" s="99">
        <v>19</v>
      </c>
      <c r="E9" s="118" t="s">
        <v>20</v>
      </c>
      <c r="F9" s="44" t="s">
        <v>87</v>
      </c>
      <c r="G9" s="44" t="s">
        <v>87</v>
      </c>
      <c r="H9" s="44" t="s">
        <v>87</v>
      </c>
      <c r="I9" s="44"/>
      <c r="J9" s="44" t="s">
        <v>88</v>
      </c>
      <c r="K9" s="44" t="s">
        <v>88</v>
      </c>
      <c r="L9" s="99">
        <f t="shared" ref="L9" si="10">COUNTIF(F9:K9,"○")</f>
        <v>3</v>
      </c>
      <c r="M9" s="99">
        <f t="shared" ref="M9" si="11">COUNTIF(F9:K9,"×")</f>
        <v>2</v>
      </c>
      <c r="N9" s="99">
        <f t="shared" ref="N9" si="12">SUM(F10:K10)</f>
        <v>9</v>
      </c>
      <c r="O9" s="99">
        <f t="shared" ref="O9" si="13">_xlfn.RANK.EQ(Q9,$Q$2:$Q$14)</f>
        <v>2</v>
      </c>
      <c r="Q9" s="45">
        <f t="shared" ref="Q9" si="14">L9*1000+N9</f>
        <v>3009</v>
      </c>
      <c r="R9" s="52"/>
      <c r="S9" s="46"/>
      <c r="T9" s="47"/>
      <c r="U9" s="48"/>
      <c r="V9" s="48"/>
      <c r="W9" s="48"/>
    </row>
    <row r="10" spans="1:23" ht="15" customHeight="1" x14ac:dyDescent="0.15">
      <c r="A10" s="97"/>
      <c r="B10" s="100"/>
      <c r="C10" s="100"/>
      <c r="D10" s="100"/>
      <c r="E10" s="119"/>
      <c r="F10" s="49">
        <v>2</v>
      </c>
      <c r="G10" s="49">
        <v>2</v>
      </c>
      <c r="H10" s="49">
        <v>3</v>
      </c>
      <c r="I10" s="49"/>
      <c r="J10" s="49">
        <v>1</v>
      </c>
      <c r="K10" s="49">
        <v>1</v>
      </c>
      <c r="L10" s="100"/>
      <c r="M10" s="100"/>
      <c r="N10" s="100"/>
      <c r="O10" s="100"/>
      <c r="Q10" s="45"/>
      <c r="R10" s="52"/>
      <c r="S10" s="46"/>
      <c r="T10" s="47"/>
      <c r="U10" s="48"/>
      <c r="V10" s="48"/>
      <c r="W10" s="48"/>
    </row>
    <row r="11" spans="1:23" ht="15" customHeight="1" x14ac:dyDescent="0.15">
      <c r="A11" s="97" t="s">
        <v>55</v>
      </c>
      <c r="B11" s="99">
        <v>5</v>
      </c>
      <c r="C11" s="99">
        <v>5</v>
      </c>
      <c r="D11" s="99">
        <v>16</v>
      </c>
      <c r="E11" s="129" t="s">
        <v>146</v>
      </c>
      <c r="F11" s="44" t="s">
        <v>88</v>
      </c>
      <c r="G11" s="44" t="s">
        <v>87</v>
      </c>
      <c r="H11" s="44" t="s">
        <v>87</v>
      </c>
      <c r="I11" s="44" t="s">
        <v>87</v>
      </c>
      <c r="J11" s="44"/>
      <c r="K11" s="44" t="s">
        <v>88</v>
      </c>
      <c r="L11" s="99">
        <f t="shared" ref="L11" si="15">COUNTIF(F11:K11,"○")</f>
        <v>3</v>
      </c>
      <c r="M11" s="99">
        <f t="shared" ref="M11" si="16">COUNTIF(F11:K11,"×")</f>
        <v>2</v>
      </c>
      <c r="N11" s="99">
        <f t="shared" ref="N11" si="17">SUM(F12:K12)</f>
        <v>6</v>
      </c>
      <c r="O11" s="99">
        <f t="shared" ref="O11" si="18">_xlfn.RANK.EQ(Q11,$Q$2:$Q$14)</f>
        <v>4</v>
      </c>
      <c r="Q11" s="45">
        <f t="shared" ref="Q11" si="19">L11*1000+N11</f>
        <v>3006</v>
      </c>
      <c r="R11" s="52"/>
      <c r="S11" s="46"/>
      <c r="T11" s="47"/>
      <c r="U11" s="48"/>
      <c r="V11" s="48"/>
      <c r="W11" s="48"/>
    </row>
    <row r="12" spans="1:23" ht="15" customHeight="1" x14ac:dyDescent="0.15">
      <c r="A12" s="97"/>
      <c r="B12" s="100"/>
      <c r="C12" s="100"/>
      <c r="D12" s="100"/>
      <c r="E12" s="130"/>
      <c r="F12" s="49">
        <v>0</v>
      </c>
      <c r="G12" s="49">
        <v>2</v>
      </c>
      <c r="H12" s="49">
        <v>2</v>
      </c>
      <c r="I12" s="49">
        <v>2</v>
      </c>
      <c r="J12" s="49"/>
      <c r="K12" s="49">
        <v>0</v>
      </c>
      <c r="L12" s="100"/>
      <c r="M12" s="100"/>
      <c r="N12" s="100"/>
      <c r="O12" s="100"/>
      <c r="Q12" s="45"/>
      <c r="R12" s="52"/>
      <c r="S12" s="46"/>
      <c r="T12" s="47"/>
      <c r="U12" s="48"/>
      <c r="V12" s="48"/>
      <c r="W12" s="48"/>
    </row>
    <row r="13" spans="1:23" ht="15" customHeight="1" x14ac:dyDescent="0.15">
      <c r="A13" s="97" t="s">
        <v>56</v>
      </c>
      <c r="B13" s="99">
        <v>5</v>
      </c>
      <c r="C13" s="99">
        <v>5</v>
      </c>
      <c r="D13" s="99">
        <v>15</v>
      </c>
      <c r="E13" s="118" t="s">
        <v>147</v>
      </c>
      <c r="F13" s="44" t="s">
        <v>88</v>
      </c>
      <c r="G13" s="44" t="s">
        <v>87</v>
      </c>
      <c r="H13" s="44" t="s">
        <v>88</v>
      </c>
      <c r="I13" s="44" t="s">
        <v>87</v>
      </c>
      <c r="J13" s="44" t="s">
        <v>87</v>
      </c>
      <c r="K13" s="44"/>
      <c r="L13" s="99">
        <f t="shared" ref="L13" si="20">COUNTIF(F13:K13,"○")</f>
        <v>3</v>
      </c>
      <c r="M13" s="99">
        <f t="shared" ref="M13" si="21">COUNTIF(F13:K13,"×")</f>
        <v>2</v>
      </c>
      <c r="N13" s="99">
        <f t="shared" ref="N13" si="22">SUM(F14:K14)</f>
        <v>8</v>
      </c>
      <c r="O13" s="99">
        <f t="shared" ref="O13" si="23">_xlfn.RANK.EQ(Q13,$Q$2:$Q$14)</f>
        <v>3</v>
      </c>
      <c r="Q13" s="45">
        <f t="shared" ref="Q13" si="24">L13*1000+N13</f>
        <v>3008</v>
      </c>
      <c r="R13" s="52"/>
      <c r="S13" s="46"/>
      <c r="T13" s="47"/>
      <c r="U13" s="48"/>
      <c r="V13" s="48"/>
      <c r="W13" s="48"/>
    </row>
    <row r="14" spans="1:23" ht="15" customHeight="1" x14ac:dyDescent="0.15">
      <c r="A14" s="97"/>
      <c r="B14" s="100"/>
      <c r="C14" s="100"/>
      <c r="D14" s="100"/>
      <c r="E14" s="119"/>
      <c r="F14" s="49">
        <v>0</v>
      </c>
      <c r="G14" s="49">
        <v>2</v>
      </c>
      <c r="H14" s="49">
        <v>1</v>
      </c>
      <c r="I14" s="49">
        <v>2</v>
      </c>
      <c r="J14" s="49">
        <v>3</v>
      </c>
      <c r="K14" s="49"/>
      <c r="L14" s="100"/>
      <c r="M14" s="100"/>
      <c r="N14" s="100"/>
      <c r="O14" s="100"/>
      <c r="Q14" s="45"/>
      <c r="R14" s="52"/>
      <c r="S14" s="46"/>
      <c r="T14" s="47"/>
      <c r="U14" s="48"/>
      <c r="V14" s="48"/>
      <c r="W14" s="48"/>
    </row>
    <row r="18" spans="1:24" ht="30" customHeight="1" x14ac:dyDescent="0.15">
      <c r="A18" s="106" t="s">
        <v>94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78"/>
      <c r="O18" s="78"/>
      <c r="P18" s="79"/>
    </row>
    <row r="19" spans="1:24" ht="125.45" customHeight="1" x14ac:dyDescent="0.15">
      <c r="A19" s="74" t="s">
        <v>64</v>
      </c>
      <c r="B19" s="74" t="s">
        <v>62</v>
      </c>
      <c r="C19" s="74" t="s">
        <v>63</v>
      </c>
      <c r="D19" s="74" t="s">
        <v>65</v>
      </c>
      <c r="E19" s="92" t="s">
        <v>44</v>
      </c>
      <c r="F19" s="50" t="s">
        <v>18</v>
      </c>
      <c r="G19" s="50" t="s">
        <v>19</v>
      </c>
      <c r="H19" s="55" t="s">
        <v>156</v>
      </c>
      <c r="I19" s="55" t="s">
        <v>154</v>
      </c>
      <c r="J19" s="55" t="s">
        <v>155</v>
      </c>
      <c r="K19" s="91" t="s">
        <v>1</v>
      </c>
      <c r="L19" s="91" t="s">
        <v>2</v>
      </c>
      <c r="M19" s="91" t="s">
        <v>3</v>
      </c>
      <c r="N19" s="91" t="s">
        <v>4</v>
      </c>
      <c r="O19" s="63"/>
      <c r="P19" s="63"/>
      <c r="S19" s="125"/>
      <c r="T19" s="125"/>
      <c r="U19" s="125"/>
    </row>
    <row r="20" spans="1:24" ht="15" customHeight="1" x14ac:dyDescent="0.15">
      <c r="A20" s="99" t="s">
        <v>57</v>
      </c>
      <c r="B20" s="99">
        <v>5</v>
      </c>
      <c r="C20" s="99">
        <v>5</v>
      </c>
      <c r="D20" s="99">
        <v>14</v>
      </c>
      <c r="E20" s="118" t="s">
        <v>18</v>
      </c>
      <c r="F20" s="44"/>
      <c r="G20" s="44" t="s">
        <v>88</v>
      </c>
      <c r="H20" s="44" t="s">
        <v>88</v>
      </c>
      <c r="I20" s="44" t="s">
        <v>87</v>
      </c>
      <c r="J20" s="44" t="s">
        <v>87</v>
      </c>
      <c r="K20" s="99">
        <f>COUNTIF(F20:J20,"○")</f>
        <v>2</v>
      </c>
      <c r="L20" s="99">
        <f>COUNTIF(F20:J20,"×")</f>
        <v>2</v>
      </c>
      <c r="M20" s="99">
        <f>SUM(F21:J21)</f>
        <v>5</v>
      </c>
      <c r="N20" s="97">
        <f>_xlfn.RANK.EQ(Q20,$Q$20:$Q$29)</f>
        <v>4</v>
      </c>
      <c r="O20" s="63"/>
      <c r="P20" s="120"/>
      <c r="Q20" s="45">
        <f>K20*100+M20</f>
        <v>205</v>
      </c>
      <c r="R20" s="70"/>
      <c r="S20" s="80"/>
      <c r="T20" s="46"/>
      <c r="U20" s="46"/>
      <c r="V20" s="46"/>
      <c r="W20" s="46"/>
      <c r="X20" s="46"/>
    </row>
    <row r="21" spans="1:24" ht="15" customHeight="1" x14ac:dyDescent="0.15">
      <c r="A21" s="100"/>
      <c r="B21" s="100"/>
      <c r="C21" s="100"/>
      <c r="D21" s="100"/>
      <c r="E21" s="119"/>
      <c r="F21" s="49"/>
      <c r="G21" s="49">
        <v>1</v>
      </c>
      <c r="H21" s="49">
        <v>0</v>
      </c>
      <c r="I21" s="49">
        <v>2</v>
      </c>
      <c r="J21" s="49">
        <v>2</v>
      </c>
      <c r="K21" s="100"/>
      <c r="L21" s="100"/>
      <c r="M21" s="100"/>
      <c r="N21" s="97"/>
      <c r="O21" s="63"/>
      <c r="P21" s="120"/>
      <c r="S21" s="52"/>
      <c r="T21" s="46"/>
      <c r="U21" s="47"/>
      <c r="V21" s="48"/>
      <c r="W21" s="48"/>
      <c r="X21" s="48"/>
    </row>
    <row r="22" spans="1:24" ht="15" customHeight="1" x14ac:dyDescent="0.15">
      <c r="A22" s="99" t="s">
        <v>58</v>
      </c>
      <c r="B22" s="99">
        <v>4</v>
      </c>
      <c r="C22" s="99">
        <v>6</v>
      </c>
      <c r="D22" s="99">
        <v>11</v>
      </c>
      <c r="E22" s="118" t="s">
        <v>19</v>
      </c>
      <c r="F22" s="44" t="s">
        <v>87</v>
      </c>
      <c r="G22" s="44"/>
      <c r="H22" s="44" t="s">
        <v>87</v>
      </c>
      <c r="I22" s="44" t="s">
        <v>88</v>
      </c>
      <c r="J22" s="44" t="s">
        <v>87</v>
      </c>
      <c r="K22" s="99">
        <f t="shared" ref="K22" si="25">COUNTIF(F22:J22,"○")</f>
        <v>3</v>
      </c>
      <c r="L22" s="99">
        <f t="shared" ref="L22" si="26">COUNTIF(F22:J22,"×")</f>
        <v>1</v>
      </c>
      <c r="M22" s="99">
        <f t="shared" ref="M22" si="27">SUM(F23:J23)</f>
        <v>7</v>
      </c>
      <c r="N22" s="97">
        <f>_xlfn.RANK.EQ(Q22,$Q$20:$Q$29)</f>
        <v>2</v>
      </c>
      <c r="O22" s="63"/>
      <c r="P22" s="120"/>
      <c r="Q22" s="45">
        <f t="shared" ref="Q22" si="28">K22*100+M22</f>
        <v>307</v>
      </c>
      <c r="S22" s="52"/>
      <c r="T22" s="46"/>
      <c r="U22" s="47"/>
      <c r="V22" s="48"/>
      <c r="W22" s="48"/>
      <c r="X22" s="48"/>
    </row>
    <row r="23" spans="1:24" ht="15" customHeight="1" x14ac:dyDescent="0.15">
      <c r="A23" s="100"/>
      <c r="B23" s="100"/>
      <c r="C23" s="100"/>
      <c r="D23" s="100"/>
      <c r="E23" s="119"/>
      <c r="F23" s="49">
        <v>2</v>
      </c>
      <c r="G23" s="49"/>
      <c r="H23" s="49">
        <v>2</v>
      </c>
      <c r="I23" s="49">
        <v>0</v>
      </c>
      <c r="J23" s="49">
        <v>3</v>
      </c>
      <c r="K23" s="100"/>
      <c r="L23" s="100"/>
      <c r="M23" s="100"/>
      <c r="N23" s="97"/>
      <c r="O23" s="63"/>
      <c r="P23" s="120"/>
      <c r="S23" s="52"/>
      <c r="T23" s="46"/>
      <c r="U23" s="47"/>
      <c r="V23" s="48"/>
      <c r="W23" s="48"/>
      <c r="X23" s="48"/>
    </row>
    <row r="24" spans="1:24" ht="15" customHeight="1" x14ac:dyDescent="0.15">
      <c r="A24" s="99" t="s">
        <v>59</v>
      </c>
      <c r="B24" s="99">
        <v>3</v>
      </c>
      <c r="C24" s="99">
        <v>7</v>
      </c>
      <c r="D24" s="99">
        <v>13</v>
      </c>
      <c r="E24" s="118" t="s">
        <v>153</v>
      </c>
      <c r="F24" s="44" t="s">
        <v>87</v>
      </c>
      <c r="G24" s="44" t="s">
        <v>88</v>
      </c>
      <c r="H24" s="44"/>
      <c r="I24" s="44" t="s">
        <v>87</v>
      </c>
      <c r="J24" s="44" t="s">
        <v>87</v>
      </c>
      <c r="K24" s="99">
        <f t="shared" ref="K24" si="29">COUNTIF(F24:J24,"○")</f>
        <v>3</v>
      </c>
      <c r="L24" s="99">
        <f t="shared" ref="L24" si="30">COUNTIF(F24:J24,"×")</f>
        <v>1</v>
      </c>
      <c r="M24" s="99">
        <f t="shared" ref="M24" si="31">SUM(F25:J25)</f>
        <v>9</v>
      </c>
      <c r="N24" s="97">
        <f t="shared" ref="N24" si="32">_xlfn.RANK.EQ(Q24,$Q$20:$Q$29)</f>
        <v>1</v>
      </c>
      <c r="O24" s="63"/>
      <c r="P24" s="120"/>
      <c r="Q24" s="45">
        <f t="shared" ref="Q24" si="33">K24*100+M24</f>
        <v>309</v>
      </c>
      <c r="S24" s="52"/>
      <c r="T24" s="46"/>
    </row>
    <row r="25" spans="1:24" ht="15" customHeight="1" x14ac:dyDescent="0.15">
      <c r="A25" s="100"/>
      <c r="B25" s="100"/>
      <c r="C25" s="100"/>
      <c r="D25" s="100"/>
      <c r="E25" s="119"/>
      <c r="F25" s="49">
        <v>3</v>
      </c>
      <c r="G25" s="49">
        <v>1</v>
      </c>
      <c r="H25" s="49"/>
      <c r="I25" s="49">
        <v>2</v>
      </c>
      <c r="J25" s="49">
        <v>3</v>
      </c>
      <c r="K25" s="100"/>
      <c r="L25" s="100"/>
      <c r="M25" s="100"/>
      <c r="N25" s="97"/>
      <c r="O25" s="63"/>
      <c r="P25" s="120"/>
      <c r="R25" s="70"/>
      <c r="S25" s="52"/>
      <c r="T25" s="46"/>
    </row>
    <row r="26" spans="1:24" ht="15" customHeight="1" x14ac:dyDescent="0.15">
      <c r="A26" s="99" t="s">
        <v>151</v>
      </c>
      <c r="B26" s="99">
        <v>3</v>
      </c>
      <c r="C26" s="99">
        <v>7</v>
      </c>
      <c r="D26" s="99">
        <v>12</v>
      </c>
      <c r="E26" s="118" t="s">
        <v>154</v>
      </c>
      <c r="F26" s="44" t="s">
        <v>88</v>
      </c>
      <c r="G26" s="44" t="s">
        <v>87</v>
      </c>
      <c r="H26" s="44" t="s">
        <v>88</v>
      </c>
      <c r="I26" s="44"/>
      <c r="J26" s="44" t="s">
        <v>87</v>
      </c>
      <c r="K26" s="99">
        <f t="shared" ref="K26" si="34">COUNTIF(F26:J26,"○")</f>
        <v>2</v>
      </c>
      <c r="L26" s="99">
        <f t="shared" ref="L26" si="35">COUNTIF(F26:J26,"×")</f>
        <v>2</v>
      </c>
      <c r="M26" s="99">
        <f t="shared" ref="M26" si="36">SUM(F27:J27)</f>
        <v>8</v>
      </c>
      <c r="N26" s="97">
        <f t="shared" ref="N26" si="37">_xlfn.RANK.EQ(Q26,$Q$20:$Q$29)</f>
        <v>3</v>
      </c>
      <c r="O26" s="63"/>
      <c r="P26" s="120"/>
      <c r="Q26" s="45">
        <f t="shared" ref="Q26" si="38">K26*100+M26</f>
        <v>208</v>
      </c>
      <c r="R26" s="70">
        <f>K26*100+M26</f>
        <v>208</v>
      </c>
      <c r="S26" s="52"/>
      <c r="T26" s="46"/>
      <c r="U26" s="47"/>
      <c r="V26" s="48"/>
      <c r="W26" s="48"/>
      <c r="X26" s="48"/>
    </row>
    <row r="27" spans="1:24" ht="15" customHeight="1" x14ac:dyDescent="0.15">
      <c r="A27" s="100"/>
      <c r="B27" s="100"/>
      <c r="C27" s="100"/>
      <c r="D27" s="100"/>
      <c r="E27" s="119"/>
      <c r="F27" s="49">
        <v>1</v>
      </c>
      <c r="G27" s="49">
        <v>3</v>
      </c>
      <c r="H27" s="49">
        <v>1</v>
      </c>
      <c r="I27" s="49"/>
      <c r="J27" s="49">
        <v>3</v>
      </c>
      <c r="K27" s="100"/>
      <c r="L27" s="100"/>
      <c r="M27" s="100"/>
      <c r="N27" s="97"/>
      <c r="O27" s="63"/>
      <c r="P27" s="120"/>
      <c r="R27" s="70"/>
      <c r="S27" s="52"/>
      <c r="T27" s="46"/>
      <c r="U27" s="47"/>
      <c r="V27" s="48"/>
      <c r="W27" s="48"/>
      <c r="X27" s="48"/>
    </row>
    <row r="28" spans="1:24" ht="15" customHeight="1" x14ac:dyDescent="0.15">
      <c r="A28" s="99" t="s">
        <v>152</v>
      </c>
      <c r="B28" s="99">
        <v>0</v>
      </c>
      <c r="C28" s="99">
        <v>10</v>
      </c>
      <c r="D28" s="99">
        <v>5</v>
      </c>
      <c r="E28" s="113" t="s">
        <v>155</v>
      </c>
      <c r="F28" s="44" t="s">
        <v>88</v>
      </c>
      <c r="G28" s="44" t="s">
        <v>88</v>
      </c>
      <c r="H28" s="44" t="s">
        <v>88</v>
      </c>
      <c r="I28" s="44" t="s">
        <v>88</v>
      </c>
      <c r="J28" s="44"/>
      <c r="K28" s="99">
        <f t="shared" ref="K28" si="39">COUNTIF(F28:J28,"○")</f>
        <v>0</v>
      </c>
      <c r="L28" s="99">
        <f t="shared" ref="L28" si="40">COUNTIF(F28:J28,"×")</f>
        <v>4</v>
      </c>
      <c r="M28" s="99">
        <f t="shared" ref="M28" si="41">SUM(F29:J29)</f>
        <v>1</v>
      </c>
      <c r="N28" s="97">
        <f t="shared" ref="N28" si="42">_xlfn.RANK.EQ(Q28,$Q$20:$Q$29)</f>
        <v>5</v>
      </c>
      <c r="O28" s="63"/>
      <c r="P28" s="120"/>
      <c r="Q28" s="45">
        <f t="shared" ref="Q28" si="43">K28*100+M28</f>
        <v>1</v>
      </c>
      <c r="R28" s="70">
        <f>K28*100+M28</f>
        <v>1</v>
      </c>
    </row>
    <row r="29" spans="1:24" ht="15" customHeight="1" x14ac:dyDescent="0.15">
      <c r="A29" s="100"/>
      <c r="B29" s="100"/>
      <c r="C29" s="100"/>
      <c r="D29" s="100"/>
      <c r="E29" s="113"/>
      <c r="F29" s="49">
        <v>1</v>
      </c>
      <c r="G29" s="49">
        <v>0</v>
      </c>
      <c r="H29" s="49">
        <v>0</v>
      </c>
      <c r="I29" s="49">
        <v>0</v>
      </c>
      <c r="J29" s="49"/>
      <c r="K29" s="100"/>
      <c r="L29" s="100"/>
      <c r="M29" s="100"/>
      <c r="N29" s="97"/>
      <c r="O29" s="63"/>
      <c r="P29" s="120"/>
      <c r="R29" s="70"/>
    </row>
  </sheetData>
  <mergeCells count="108">
    <mergeCell ref="O3:O4"/>
    <mergeCell ref="O5:O6"/>
    <mergeCell ref="O7:O8"/>
    <mergeCell ref="O9:O10"/>
    <mergeCell ref="O11:O12"/>
    <mergeCell ref="O13:O14"/>
    <mergeCell ref="N20:N21"/>
    <mergeCell ref="N22:N23"/>
    <mergeCell ref="N24:N25"/>
    <mergeCell ref="N3:N4"/>
    <mergeCell ref="N5:N6"/>
    <mergeCell ref="N7:N8"/>
    <mergeCell ref="N9:N10"/>
    <mergeCell ref="N11:N12"/>
    <mergeCell ref="N13:N14"/>
    <mergeCell ref="B9:B10"/>
    <mergeCell ref="C9:C10"/>
    <mergeCell ref="D9:D10"/>
    <mergeCell ref="C3:C4"/>
    <mergeCell ref="D3:D4"/>
    <mergeCell ref="B5:B6"/>
    <mergeCell ref="C5:C6"/>
    <mergeCell ref="C20:C21"/>
    <mergeCell ref="D20:D21"/>
    <mergeCell ref="A18:M18"/>
    <mergeCell ref="E26:E27"/>
    <mergeCell ref="K26:K27"/>
    <mergeCell ref="A20:A21"/>
    <mergeCell ref="E20:E21"/>
    <mergeCell ref="L11:L12"/>
    <mergeCell ref="M11:M12"/>
    <mergeCell ref="A13:A14"/>
    <mergeCell ref="B13:B14"/>
    <mergeCell ref="C13:C14"/>
    <mergeCell ref="D13:D14"/>
    <mergeCell ref="E13:E14"/>
    <mergeCell ref="L13:L14"/>
    <mergeCell ref="M13:M14"/>
    <mergeCell ref="A11:A12"/>
    <mergeCell ref="B11:B12"/>
    <mergeCell ref="C11:C12"/>
    <mergeCell ref="D11:D12"/>
    <mergeCell ref="E11:E12"/>
    <mergeCell ref="P28:P29"/>
    <mergeCell ref="P22:P23"/>
    <mergeCell ref="P24:P25"/>
    <mergeCell ref="P26:P27"/>
    <mergeCell ref="L20:L21"/>
    <mergeCell ref="M20:M21"/>
    <mergeCell ref="P20:P21"/>
    <mergeCell ref="L24:L25"/>
    <mergeCell ref="M24:M25"/>
    <mergeCell ref="L22:L23"/>
    <mergeCell ref="M22:M23"/>
    <mergeCell ref="L28:L29"/>
    <mergeCell ref="M28:M29"/>
    <mergeCell ref="L26:L27"/>
    <mergeCell ref="M26:M27"/>
    <mergeCell ref="N26:N27"/>
    <mergeCell ref="N28:N29"/>
    <mergeCell ref="A28:A29"/>
    <mergeCell ref="E28:E29"/>
    <mergeCell ref="K28:K29"/>
    <mergeCell ref="B28:B29"/>
    <mergeCell ref="C28:C29"/>
    <mergeCell ref="D28:D29"/>
    <mergeCell ref="K20:K21"/>
    <mergeCell ref="B22:B23"/>
    <mergeCell ref="C22:C23"/>
    <mergeCell ref="D22:D23"/>
    <mergeCell ref="A22:A23"/>
    <mergeCell ref="E22:E23"/>
    <mergeCell ref="K22:K23"/>
    <mergeCell ref="B24:B25"/>
    <mergeCell ref="C24:C25"/>
    <mergeCell ref="D24:D25"/>
    <mergeCell ref="B26:B27"/>
    <mergeCell ref="C26:C27"/>
    <mergeCell ref="D26:D27"/>
    <mergeCell ref="A24:A25"/>
    <mergeCell ref="E24:E25"/>
    <mergeCell ref="K24:K25"/>
    <mergeCell ref="A26:A27"/>
    <mergeCell ref="B20:B21"/>
    <mergeCell ref="R2:T2"/>
    <mergeCell ref="L5:L6"/>
    <mergeCell ref="M5:M6"/>
    <mergeCell ref="A1:M1"/>
    <mergeCell ref="D5:D6"/>
    <mergeCell ref="M3:M4"/>
    <mergeCell ref="S19:U19"/>
    <mergeCell ref="A5:A6"/>
    <mergeCell ref="E5:E6"/>
    <mergeCell ref="L9:L10"/>
    <mergeCell ref="M9:M10"/>
    <mergeCell ref="A9:A10"/>
    <mergeCell ref="M7:M8"/>
    <mergeCell ref="E9:E10"/>
    <mergeCell ref="B7:B8"/>
    <mergeCell ref="C7:C8"/>
    <mergeCell ref="D7:D8"/>
    <mergeCell ref="A7:A8"/>
    <mergeCell ref="E7:E8"/>
    <mergeCell ref="L7:L8"/>
    <mergeCell ref="A3:A4"/>
    <mergeCell ref="E3:E4"/>
    <mergeCell ref="L3:L4"/>
    <mergeCell ref="B3:B4"/>
  </mergeCells>
  <phoneticPr fontId="2"/>
  <dataValidations count="2">
    <dataValidation type="list" allowBlank="1" showInputMessage="1" showErrorMessage="1" sqref="F8:K8 F10:K10 F6:K6 F4:K4 F25:J25 F29:J29 F21:J21 F23:J23 F27:J27 F12:K12 F14:K14">
      <formula1>"0,1,2,3"</formula1>
    </dataValidation>
    <dataValidation type="list" allowBlank="1" showInputMessage="1" showErrorMessage="1" sqref="F5:K5 F3:K3 F7:K7 F9:K9 F24:J24 F28:J28 F22:J22 F20:J20 F26:J26 F11:K11 F13:K13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V30"/>
  <sheetViews>
    <sheetView topLeftCell="A9" zoomScale="93" zoomScaleNormal="93" workbookViewId="0">
      <selection activeCell="S24" sqref="S24"/>
    </sheetView>
  </sheetViews>
  <sheetFormatPr defaultColWidth="8.875" defaultRowHeight="14.25" x14ac:dyDescent="0.15"/>
  <cols>
    <col min="1" max="4" width="4.625" style="1" customWidth="1"/>
    <col min="5" max="5" width="20.5" style="1" customWidth="1"/>
    <col min="6" max="10" width="7.5" style="1" customWidth="1"/>
    <col min="11" max="11" width="6.25" style="1" customWidth="1"/>
    <col min="12" max="14" width="4.625" style="1" customWidth="1"/>
    <col min="15" max="15" width="4.875" style="1" customWidth="1"/>
    <col min="16" max="16" width="8.875" style="1"/>
    <col min="17" max="17" width="7.5" style="1" customWidth="1"/>
    <col min="18" max="18" width="5.875" style="1" customWidth="1"/>
    <col min="19" max="19" width="22.625" style="1" customWidth="1"/>
    <col min="20" max="16384" width="8.875" style="1"/>
  </cols>
  <sheetData>
    <row r="1" spans="1:22" ht="35.450000000000003" customHeight="1" x14ac:dyDescent="0.15">
      <c r="A1" s="134" t="s">
        <v>103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2" x14ac:dyDescent="0.15">
      <c r="A2" s="144" t="s">
        <v>64</v>
      </c>
      <c r="B2" s="144" t="s">
        <v>62</v>
      </c>
      <c r="C2" s="144" t="s">
        <v>63</v>
      </c>
      <c r="D2" s="144" t="s">
        <v>65</v>
      </c>
      <c r="E2" s="2"/>
      <c r="F2" s="3">
        <v>1</v>
      </c>
      <c r="G2" s="3">
        <v>2</v>
      </c>
      <c r="H2" s="3">
        <v>3</v>
      </c>
      <c r="I2" s="3">
        <v>4</v>
      </c>
      <c r="J2" s="3">
        <v>5</v>
      </c>
      <c r="K2" s="34">
        <v>6</v>
      </c>
      <c r="L2" s="132" t="s">
        <v>1</v>
      </c>
      <c r="M2" s="132" t="s">
        <v>2</v>
      </c>
      <c r="N2" s="132" t="s">
        <v>3</v>
      </c>
      <c r="O2" s="132" t="s">
        <v>4</v>
      </c>
    </row>
    <row r="3" spans="1:22" ht="120.6" customHeight="1" x14ac:dyDescent="0.15">
      <c r="A3" s="145"/>
      <c r="B3" s="145"/>
      <c r="C3" s="145"/>
      <c r="D3" s="145"/>
      <c r="E3" s="13" t="s">
        <v>45</v>
      </c>
      <c r="F3" s="15" t="s">
        <v>157</v>
      </c>
      <c r="G3" s="37" t="s">
        <v>161</v>
      </c>
      <c r="H3" s="16" t="s">
        <v>35</v>
      </c>
      <c r="I3" s="15" t="s">
        <v>159</v>
      </c>
      <c r="J3" s="15" t="s">
        <v>158</v>
      </c>
      <c r="K3" s="17" t="s">
        <v>160</v>
      </c>
      <c r="L3" s="133"/>
      <c r="M3" s="133"/>
      <c r="N3" s="133"/>
      <c r="O3" s="133"/>
      <c r="Q3" s="131"/>
      <c r="R3" s="131"/>
      <c r="S3" s="131"/>
    </row>
    <row r="4" spans="1:22" ht="15" customHeight="1" x14ac:dyDescent="0.15">
      <c r="A4" s="136" t="s">
        <v>51</v>
      </c>
      <c r="B4" s="132">
        <v>10</v>
      </c>
      <c r="C4" s="132">
        <v>0</v>
      </c>
      <c r="D4" s="132">
        <v>23</v>
      </c>
      <c r="E4" s="137" t="s">
        <v>157</v>
      </c>
      <c r="F4" s="11"/>
      <c r="G4" s="9" t="s">
        <v>87</v>
      </c>
      <c r="H4" s="9" t="s">
        <v>87</v>
      </c>
      <c r="I4" s="9" t="s">
        <v>88</v>
      </c>
      <c r="J4" s="9" t="s">
        <v>87</v>
      </c>
      <c r="K4" s="9" t="s">
        <v>87</v>
      </c>
      <c r="L4" s="132">
        <f>COUNTIF(F4:K4,"○")</f>
        <v>4</v>
      </c>
      <c r="M4" s="132">
        <f>COUNTIF(F4:K4,"×")</f>
        <v>1</v>
      </c>
      <c r="N4" s="132">
        <f>SUM(F5:K5)</f>
        <v>10</v>
      </c>
      <c r="O4" s="132">
        <f>_xlfn.RANK.EQ(Q4,$Q$4:$Q$15)</f>
        <v>2</v>
      </c>
      <c r="P4" s="25"/>
      <c r="Q4" s="25">
        <f>L4*1000+N4</f>
        <v>4010</v>
      </c>
      <c r="R4" s="5"/>
      <c r="S4" s="7"/>
      <c r="T4" s="8"/>
      <c r="U4" s="8"/>
      <c r="V4" s="8"/>
    </row>
    <row r="5" spans="1:22" ht="15" customHeight="1" x14ac:dyDescent="0.15">
      <c r="A5" s="136"/>
      <c r="B5" s="133"/>
      <c r="C5" s="133"/>
      <c r="D5" s="133"/>
      <c r="E5" s="137"/>
      <c r="F5" s="10"/>
      <c r="G5" s="10">
        <v>3</v>
      </c>
      <c r="H5" s="10">
        <v>2</v>
      </c>
      <c r="I5" s="10">
        <v>1</v>
      </c>
      <c r="J5" s="10">
        <v>2</v>
      </c>
      <c r="K5" s="10">
        <v>2</v>
      </c>
      <c r="L5" s="133"/>
      <c r="M5" s="133"/>
      <c r="N5" s="133"/>
      <c r="O5" s="133"/>
      <c r="P5" s="25"/>
      <c r="Q5" s="25"/>
      <c r="R5" s="5"/>
      <c r="S5" s="7"/>
      <c r="T5" s="8"/>
      <c r="U5" s="8"/>
      <c r="V5" s="8"/>
    </row>
    <row r="6" spans="1:22" ht="15" customHeight="1" x14ac:dyDescent="0.15">
      <c r="A6" s="136" t="s">
        <v>52</v>
      </c>
      <c r="B6" s="132">
        <v>8</v>
      </c>
      <c r="C6" s="132">
        <v>2</v>
      </c>
      <c r="D6" s="132">
        <v>21</v>
      </c>
      <c r="E6" s="140" t="s">
        <v>36</v>
      </c>
      <c r="F6" s="9" t="s">
        <v>88</v>
      </c>
      <c r="G6" s="9"/>
      <c r="H6" s="9" t="s">
        <v>87</v>
      </c>
      <c r="I6" s="44" t="s">
        <v>88</v>
      </c>
      <c r="J6" s="9" t="s">
        <v>87</v>
      </c>
      <c r="K6" s="9" t="s">
        <v>87</v>
      </c>
      <c r="L6" s="132">
        <f t="shared" ref="L6" si="0">COUNTIF(F6:K6,"○")</f>
        <v>3</v>
      </c>
      <c r="M6" s="132">
        <f t="shared" ref="M6" si="1">COUNTIF(F6:K6,"×")</f>
        <v>2</v>
      </c>
      <c r="N6" s="132">
        <f t="shared" ref="N6" si="2">SUM(F7:K7)</f>
        <v>8</v>
      </c>
      <c r="O6" s="132">
        <f t="shared" ref="O6" si="3">_xlfn.RANK.EQ(Q6,$Q$4:$Q$15)</f>
        <v>4</v>
      </c>
      <c r="P6" s="25"/>
      <c r="Q6" s="25">
        <f t="shared" ref="Q6" si="4">L6*1000+N6</f>
        <v>3008</v>
      </c>
      <c r="R6" s="5"/>
      <c r="S6" s="7"/>
      <c r="T6" s="8"/>
      <c r="U6" s="8"/>
      <c r="V6" s="8"/>
    </row>
    <row r="7" spans="1:22" ht="15" customHeight="1" x14ac:dyDescent="0.15">
      <c r="A7" s="136"/>
      <c r="B7" s="133"/>
      <c r="C7" s="133"/>
      <c r="D7" s="133"/>
      <c r="E7" s="141"/>
      <c r="F7" s="10">
        <v>0</v>
      </c>
      <c r="G7" s="10"/>
      <c r="H7" s="10">
        <v>3</v>
      </c>
      <c r="I7" s="49">
        <v>0</v>
      </c>
      <c r="J7" s="10">
        <v>2</v>
      </c>
      <c r="K7" s="10">
        <v>3</v>
      </c>
      <c r="L7" s="133"/>
      <c r="M7" s="133"/>
      <c r="N7" s="133"/>
      <c r="O7" s="133"/>
      <c r="P7" s="25"/>
      <c r="Q7" s="25"/>
      <c r="R7" s="5"/>
      <c r="S7" s="7"/>
      <c r="T7" s="8"/>
      <c r="U7" s="8"/>
      <c r="V7" s="8"/>
    </row>
    <row r="8" spans="1:22" ht="15" customHeight="1" x14ac:dyDescent="0.15">
      <c r="A8" s="136" t="s">
        <v>53</v>
      </c>
      <c r="B8" s="132">
        <v>7</v>
      </c>
      <c r="C8" s="132">
        <v>3</v>
      </c>
      <c r="D8" s="132">
        <v>18</v>
      </c>
      <c r="E8" s="142" t="s">
        <v>35</v>
      </c>
      <c r="F8" s="9" t="s">
        <v>88</v>
      </c>
      <c r="G8" s="9" t="s">
        <v>88</v>
      </c>
      <c r="H8" s="9"/>
      <c r="I8" s="9" t="s">
        <v>88</v>
      </c>
      <c r="J8" s="9" t="s">
        <v>88</v>
      </c>
      <c r="K8" s="9" t="s">
        <v>87</v>
      </c>
      <c r="L8" s="132">
        <f t="shared" ref="L8" si="5">COUNTIF(F8:K8,"○")</f>
        <v>1</v>
      </c>
      <c r="M8" s="132">
        <f t="shared" ref="M8" si="6">COUNTIF(F8:K8,"×")</f>
        <v>4</v>
      </c>
      <c r="N8" s="132">
        <f t="shared" ref="N8" si="7">SUM(F9:K9)</f>
        <v>6</v>
      </c>
      <c r="O8" s="132">
        <f t="shared" ref="O8" si="8">_xlfn.RANK.EQ(Q8,$Q$4:$Q$15)</f>
        <v>5</v>
      </c>
      <c r="P8" s="25"/>
      <c r="Q8" s="25">
        <f t="shared" ref="Q8" si="9">L8*1000+N8</f>
        <v>1006</v>
      </c>
      <c r="R8" s="5"/>
      <c r="S8" s="7"/>
      <c r="T8" s="8"/>
      <c r="U8" s="8"/>
      <c r="V8" s="8"/>
    </row>
    <row r="9" spans="1:22" ht="15" customHeight="1" x14ac:dyDescent="0.15">
      <c r="A9" s="136"/>
      <c r="B9" s="133"/>
      <c r="C9" s="133"/>
      <c r="D9" s="133"/>
      <c r="E9" s="143"/>
      <c r="F9" s="10">
        <v>1</v>
      </c>
      <c r="G9" s="10">
        <v>0</v>
      </c>
      <c r="H9" s="10"/>
      <c r="I9" s="10">
        <v>1</v>
      </c>
      <c r="J9" s="10">
        <v>1</v>
      </c>
      <c r="K9" s="10">
        <v>3</v>
      </c>
      <c r="L9" s="133"/>
      <c r="M9" s="133"/>
      <c r="N9" s="133"/>
      <c r="O9" s="133"/>
      <c r="P9" s="25"/>
      <c r="Q9" s="25"/>
      <c r="R9" s="5"/>
      <c r="S9" s="7"/>
      <c r="T9" s="8"/>
      <c r="U9" s="8"/>
      <c r="V9" s="8"/>
    </row>
    <row r="10" spans="1:22" ht="15" customHeight="1" x14ac:dyDescent="0.15">
      <c r="A10" s="136" t="s">
        <v>54</v>
      </c>
      <c r="B10" s="132">
        <v>5</v>
      </c>
      <c r="C10" s="132">
        <v>5</v>
      </c>
      <c r="D10" s="132">
        <v>17</v>
      </c>
      <c r="E10" s="138" t="s">
        <v>159</v>
      </c>
      <c r="F10" s="9" t="s">
        <v>87</v>
      </c>
      <c r="G10" s="44" t="s">
        <v>87</v>
      </c>
      <c r="H10" s="9" t="s">
        <v>87</v>
      </c>
      <c r="I10" s="9"/>
      <c r="J10" s="9" t="s">
        <v>88</v>
      </c>
      <c r="K10" s="9" t="s">
        <v>87</v>
      </c>
      <c r="L10" s="132">
        <f t="shared" ref="L10" si="10">COUNTIF(F10:K10,"○")</f>
        <v>4</v>
      </c>
      <c r="M10" s="132">
        <f t="shared" ref="M10" si="11">COUNTIF(F10:K10,"×")</f>
        <v>1</v>
      </c>
      <c r="N10" s="132">
        <f t="shared" ref="N10" si="12">SUM(F11:K11)</f>
        <v>11</v>
      </c>
      <c r="O10" s="132">
        <f t="shared" ref="O10" si="13">_xlfn.RANK.EQ(Q10,$Q$4:$Q$15)</f>
        <v>1</v>
      </c>
      <c r="P10" s="25"/>
      <c r="Q10" s="25">
        <f t="shared" ref="Q10" si="14">L10*1000+N10</f>
        <v>4011</v>
      </c>
      <c r="R10" s="5"/>
      <c r="S10" s="7"/>
      <c r="T10" s="8"/>
      <c r="U10" s="8"/>
      <c r="V10" s="8"/>
    </row>
    <row r="11" spans="1:22" ht="15" customHeight="1" x14ac:dyDescent="0.15">
      <c r="A11" s="136"/>
      <c r="B11" s="133"/>
      <c r="C11" s="133"/>
      <c r="D11" s="133"/>
      <c r="E11" s="139"/>
      <c r="F11" s="10">
        <v>2</v>
      </c>
      <c r="G11" s="49">
        <v>3</v>
      </c>
      <c r="H11" s="10">
        <v>2</v>
      </c>
      <c r="I11" s="10"/>
      <c r="J11" s="10">
        <v>1</v>
      </c>
      <c r="K11" s="10">
        <v>3</v>
      </c>
      <c r="L11" s="133"/>
      <c r="M11" s="133"/>
      <c r="N11" s="133"/>
      <c r="O11" s="133"/>
      <c r="P11" s="25"/>
      <c r="Q11" s="25"/>
      <c r="R11" s="5"/>
      <c r="S11" s="7"/>
      <c r="T11" s="8"/>
      <c r="U11" s="8"/>
      <c r="V11" s="8"/>
    </row>
    <row r="12" spans="1:22" ht="15" customHeight="1" x14ac:dyDescent="0.15">
      <c r="A12" s="136" t="s">
        <v>55</v>
      </c>
      <c r="B12" s="132">
        <v>5</v>
      </c>
      <c r="C12" s="132">
        <v>5</v>
      </c>
      <c r="D12" s="132">
        <v>17</v>
      </c>
      <c r="E12" s="138" t="s">
        <v>158</v>
      </c>
      <c r="F12" s="9" t="s">
        <v>88</v>
      </c>
      <c r="G12" s="9" t="s">
        <v>88</v>
      </c>
      <c r="H12" s="9" t="s">
        <v>87</v>
      </c>
      <c r="I12" s="9" t="s">
        <v>87</v>
      </c>
      <c r="J12" s="9"/>
      <c r="K12" s="9" t="s">
        <v>87</v>
      </c>
      <c r="L12" s="132">
        <f t="shared" ref="L12" si="15">COUNTIF(F12:K12,"○")</f>
        <v>3</v>
      </c>
      <c r="M12" s="132">
        <f t="shared" ref="M12" si="16">COUNTIF(F12:K12,"×")</f>
        <v>2</v>
      </c>
      <c r="N12" s="132">
        <f t="shared" ref="N12" si="17">SUM(F13:K13)</f>
        <v>9</v>
      </c>
      <c r="O12" s="132">
        <f t="shared" ref="O12" si="18">_xlfn.RANK.EQ(Q12,$Q$4:$Q$15)</f>
        <v>3</v>
      </c>
      <c r="P12" s="25"/>
      <c r="Q12" s="25">
        <f t="shared" ref="Q12" si="19">L12*1000+N12</f>
        <v>3009</v>
      </c>
      <c r="R12" s="5"/>
      <c r="S12" s="7"/>
      <c r="T12" s="8"/>
      <c r="U12" s="8"/>
      <c r="V12" s="8"/>
    </row>
    <row r="13" spans="1:22" ht="15" customHeight="1" x14ac:dyDescent="0.15">
      <c r="A13" s="136"/>
      <c r="B13" s="133"/>
      <c r="C13" s="133"/>
      <c r="D13" s="133"/>
      <c r="E13" s="139"/>
      <c r="F13" s="10">
        <v>1</v>
      </c>
      <c r="G13" s="10">
        <v>1</v>
      </c>
      <c r="H13" s="10">
        <v>2</v>
      </c>
      <c r="I13" s="10">
        <v>2</v>
      </c>
      <c r="J13" s="10"/>
      <c r="K13" s="10">
        <v>3</v>
      </c>
      <c r="L13" s="133"/>
      <c r="M13" s="133"/>
      <c r="N13" s="133"/>
      <c r="O13" s="133"/>
      <c r="P13" s="25"/>
      <c r="Q13" s="25"/>
      <c r="R13" s="5"/>
      <c r="S13" s="7"/>
      <c r="T13" s="8"/>
      <c r="U13" s="8"/>
      <c r="V13" s="8"/>
    </row>
    <row r="14" spans="1:22" ht="15" customHeight="1" x14ac:dyDescent="0.15">
      <c r="A14" s="136" t="s">
        <v>56</v>
      </c>
      <c r="B14" s="132">
        <v>5</v>
      </c>
      <c r="C14" s="132">
        <v>5</v>
      </c>
      <c r="D14" s="132">
        <v>16</v>
      </c>
      <c r="E14" s="138" t="s">
        <v>160</v>
      </c>
      <c r="F14" s="9" t="s">
        <v>88</v>
      </c>
      <c r="G14" s="9" t="s">
        <v>88</v>
      </c>
      <c r="H14" s="9" t="s">
        <v>88</v>
      </c>
      <c r="I14" s="9" t="s">
        <v>88</v>
      </c>
      <c r="J14" s="9" t="s">
        <v>88</v>
      </c>
      <c r="K14" s="9"/>
      <c r="L14" s="132">
        <f t="shared" ref="L14" si="20">COUNTIF(F14:K14,"○")</f>
        <v>0</v>
      </c>
      <c r="M14" s="132">
        <f t="shared" ref="M14" si="21">COUNTIF(F14:K14,"×")</f>
        <v>5</v>
      </c>
      <c r="N14" s="132">
        <f t="shared" ref="N14" si="22">SUM(F15:K15)</f>
        <v>1</v>
      </c>
      <c r="O14" s="132">
        <f t="shared" ref="O14" si="23">_xlfn.RANK.EQ(Q14,$Q$4:$Q$15)</f>
        <v>6</v>
      </c>
      <c r="P14" s="25"/>
      <c r="Q14" s="25">
        <f t="shared" ref="Q14" si="24">L14*1000+N14</f>
        <v>1</v>
      </c>
      <c r="R14" s="5"/>
      <c r="S14" s="7"/>
      <c r="T14" s="8"/>
      <c r="U14" s="8"/>
      <c r="V14" s="8"/>
    </row>
    <row r="15" spans="1:22" ht="15" customHeight="1" x14ac:dyDescent="0.15">
      <c r="A15" s="136"/>
      <c r="B15" s="133"/>
      <c r="C15" s="133"/>
      <c r="D15" s="133"/>
      <c r="E15" s="139"/>
      <c r="F15" s="10">
        <v>1</v>
      </c>
      <c r="G15" s="10">
        <v>0</v>
      </c>
      <c r="H15" s="10">
        <v>0</v>
      </c>
      <c r="I15" s="10">
        <v>0</v>
      </c>
      <c r="J15" s="10">
        <v>0</v>
      </c>
      <c r="K15" s="10"/>
      <c r="L15" s="133"/>
      <c r="M15" s="133"/>
      <c r="N15" s="133"/>
      <c r="O15" s="133"/>
      <c r="P15" s="25"/>
      <c r="Q15" s="25"/>
      <c r="R15" s="5"/>
      <c r="S15" s="7"/>
      <c r="T15" s="8"/>
      <c r="U15" s="8"/>
      <c r="V15" s="8"/>
    </row>
    <row r="18" spans="1:22" ht="35.450000000000003" customHeight="1" x14ac:dyDescent="0.15">
      <c r="A18" s="134" t="s">
        <v>95</v>
      </c>
      <c r="B18" s="134"/>
      <c r="C18" s="134"/>
      <c r="D18" s="134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22" x14ac:dyDescent="0.15">
      <c r="A19" s="144" t="s">
        <v>64</v>
      </c>
      <c r="B19" s="144" t="s">
        <v>62</v>
      </c>
      <c r="C19" s="144" t="s">
        <v>63</v>
      </c>
      <c r="D19" s="144" t="s">
        <v>65</v>
      </c>
      <c r="E19" s="2"/>
      <c r="F19" s="3">
        <v>6</v>
      </c>
      <c r="G19" s="3">
        <v>7</v>
      </c>
      <c r="H19" s="3">
        <v>8</v>
      </c>
      <c r="I19" s="3">
        <v>9</v>
      </c>
      <c r="J19" s="3">
        <v>10</v>
      </c>
      <c r="K19" s="136" t="s">
        <v>1</v>
      </c>
      <c r="L19" s="136" t="s">
        <v>2</v>
      </c>
      <c r="M19" s="136" t="s">
        <v>3</v>
      </c>
      <c r="N19" s="136" t="s">
        <v>4</v>
      </c>
    </row>
    <row r="20" spans="1:22" ht="120.6" customHeight="1" x14ac:dyDescent="0.15">
      <c r="A20" s="145"/>
      <c r="B20" s="145"/>
      <c r="C20" s="145"/>
      <c r="D20" s="145"/>
      <c r="E20" s="4" t="s">
        <v>46</v>
      </c>
      <c r="F20" s="14" t="s">
        <v>162</v>
      </c>
      <c r="G20" s="14" t="s">
        <v>163</v>
      </c>
      <c r="H20" s="14" t="s">
        <v>164</v>
      </c>
      <c r="I20" s="14" t="s">
        <v>22</v>
      </c>
      <c r="J20" s="14" t="s">
        <v>23</v>
      </c>
      <c r="K20" s="136"/>
      <c r="L20" s="136"/>
      <c r="M20" s="136"/>
      <c r="N20" s="136"/>
      <c r="Q20" s="131"/>
      <c r="R20" s="131"/>
      <c r="S20" s="131"/>
    </row>
    <row r="21" spans="1:22" ht="15" customHeight="1" x14ac:dyDescent="0.15">
      <c r="A21" s="132" t="s">
        <v>57</v>
      </c>
      <c r="B21" s="132">
        <v>5</v>
      </c>
      <c r="C21" s="132">
        <v>5</v>
      </c>
      <c r="D21" s="132">
        <v>15</v>
      </c>
      <c r="E21" s="137" t="s">
        <v>162</v>
      </c>
      <c r="F21" s="11"/>
      <c r="G21" s="9" t="s">
        <v>87</v>
      </c>
      <c r="H21" s="44" t="s">
        <v>87</v>
      </c>
      <c r="I21" s="9" t="s">
        <v>87</v>
      </c>
      <c r="J21" s="9" t="s">
        <v>87</v>
      </c>
      <c r="K21" s="136">
        <f>COUNTIF(F21:J21,"○")</f>
        <v>4</v>
      </c>
      <c r="L21" s="136">
        <f>COUNTIF(F21:J21,"×")</f>
        <v>0</v>
      </c>
      <c r="M21" s="136">
        <f>SUM(F22:J22)</f>
        <v>11</v>
      </c>
      <c r="N21" s="136">
        <f>_xlfn.RANK.EQ(P21,$P$21:$P$30)</f>
        <v>1</v>
      </c>
      <c r="P21" s="25">
        <f t="shared" ref="P21:P29" si="25">K21*100+M21</f>
        <v>411</v>
      </c>
      <c r="Q21" s="6"/>
      <c r="R21" s="5"/>
      <c r="S21" s="7"/>
      <c r="T21" s="8"/>
      <c r="U21" s="8"/>
      <c r="V21" s="8"/>
    </row>
    <row r="22" spans="1:22" ht="15" customHeight="1" x14ac:dyDescent="0.15">
      <c r="A22" s="133"/>
      <c r="B22" s="133"/>
      <c r="C22" s="133"/>
      <c r="D22" s="133"/>
      <c r="E22" s="137"/>
      <c r="F22" s="10"/>
      <c r="G22" s="10">
        <v>3</v>
      </c>
      <c r="H22" s="49">
        <v>2</v>
      </c>
      <c r="I22" s="10">
        <v>3</v>
      </c>
      <c r="J22" s="10">
        <v>3</v>
      </c>
      <c r="K22" s="136"/>
      <c r="L22" s="136"/>
      <c r="M22" s="136"/>
      <c r="N22" s="136"/>
      <c r="P22" s="25"/>
      <c r="Q22" s="6"/>
      <c r="R22" s="5"/>
      <c r="S22" s="7"/>
      <c r="T22" s="8"/>
      <c r="U22" s="8"/>
      <c r="V22" s="8"/>
    </row>
    <row r="23" spans="1:22" ht="15" customHeight="1" x14ac:dyDescent="0.15">
      <c r="A23" s="132" t="s">
        <v>58</v>
      </c>
      <c r="B23" s="132">
        <v>5</v>
      </c>
      <c r="C23" s="132">
        <v>5</v>
      </c>
      <c r="D23" s="132">
        <v>13</v>
      </c>
      <c r="E23" s="138" t="s">
        <v>163</v>
      </c>
      <c r="F23" s="9" t="s">
        <v>88</v>
      </c>
      <c r="G23" s="9"/>
      <c r="H23" s="9" t="s">
        <v>88</v>
      </c>
      <c r="I23" s="9" t="s">
        <v>87</v>
      </c>
      <c r="J23" s="9" t="s">
        <v>87</v>
      </c>
      <c r="K23" s="132">
        <f>COUNTIF(F23:J23,"○")</f>
        <v>2</v>
      </c>
      <c r="L23" s="132">
        <f>COUNTIF(F23:J23,"×")</f>
        <v>2</v>
      </c>
      <c r="M23" s="132">
        <f>SUM(F24:J24)</f>
        <v>6</v>
      </c>
      <c r="N23" s="136">
        <f>_xlfn.RANK.EQ(P23,$P$21:$P$30)</f>
        <v>3</v>
      </c>
      <c r="P23" s="25">
        <f t="shared" si="25"/>
        <v>206</v>
      </c>
      <c r="Q23" s="6"/>
      <c r="R23" s="5"/>
      <c r="S23" s="7"/>
      <c r="T23" s="8"/>
      <c r="U23" s="8"/>
      <c r="V23" s="8"/>
    </row>
    <row r="24" spans="1:22" ht="15" customHeight="1" x14ac:dyDescent="0.15">
      <c r="A24" s="133"/>
      <c r="B24" s="133"/>
      <c r="C24" s="133"/>
      <c r="D24" s="133"/>
      <c r="E24" s="139"/>
      <c r="F24" s="10">
        <v>0</v>
      </c>
      <c r="G24" s="10"/>
      <c r="H24" s="10">
        <v>1</v>
      </c>
      <c r="I24" s="10">
        <v>2</v>
      </c>
      <c r="J24" s="10">
        <v>3</v>
      </c>
      <c r="K24" s="133"/>
      <c r="L24" s="133"/>
      <c r="M24" s="133"/>
      <c r="N24" s="136"/>
      <c r="P24" s="25"/>
      <c r="Q24" s="6"/>
      <c r="R24" s="5"/>
      <c r="S24" s="7"/>
      <c r="T24" s="8"/>
      <c r="U24" s="8"/>
      <c r="V24" s="8"/>
    </row>
    <row r="25" spans="1:22" ht="15" customHeight="1" x14ac:dyDescent="0.15">
      <c r="A25" s="132" t="s">
        <v>59</v>
      </c>
      <c r="B25" s="132">
        <v>4</v>
      </c>
      <c r="C25" s="132">
        <v>6</v>
      </c>
      <c r="D25" s="132">
        <v>14</v>
      </c>
      <c r="E25" s="138" t="s">
        <v>164</v>
      </c>
      <c r="F25" s="9" t="s">
        <v>88</v>
      </c>
      <c r="G25" s="9" t="s">
        <v>87</v>
      </c>
      <c r="H25" s="9"/>
      <c r="I25" s="9" t="s">
        <v>87</v>
      </c>
      <c r="J25" s="9" t="s">
        <v>87</v>
      </c>
      <c r="K25" s="132">
        <f>COUNTIF(F25:J25,"○")</f>
        <v>3</v>
      </c>
      <c r="L25" s="132">
        <f>COUNTIF(F25:J25,"×")</f>
        <v>1</v>
      </c>
      <c r="M25" s="132">
        <f>SUM(F26:J26)</f>
        <v>8</v>
      </c>
      <c r="N25" s="136">
        <f>_xlfn.RANK.EQ(P25,$P$21:$P$30)</f>
        <v>2</v>
      </c>
      <c r="P25" s="25">
        <f t="shared" si="25"/>
        <v>308</v>
      </c>
      <c r="Q25" s="6"/>
      <c r="R25" s="5"/>
      <c r="S25" s="7"/>
      <c r="T25" s="8"/>
      <c r="U25" s="8"/>
      <c r="V25" s="8"/>
    </row>
    <row r="26" spans="1:22" ht="15" customHeight="1" x14ac:dyDescent="0.15">
      <c r="A26" s="133"/>
      <c r="B26" s="133"/>
      <c r="C26" s="133"/>
      <c r="D26" s="133"/>
      <c r="E26" s="139"/>
      <c r="F26" s="49">
        <v>1</v>
      </c>
      <c r="G26" s="10">
        <v>2</v>
      </c>
      <c r="H26" s="10"/>
      <c r="I26" s="10">
        <v>2</v>
      </c>
      <c r="J26" s="10">
        <v>3</v>
      </c>
      <c r="K26" s="133"/>
      <c r="L26" s="133"/>
      <c r="M26" s="133"/>
      <c r="N26" s="136"/>
      <c r="P26" s="25"/>
      <c r="Q26" s="6"/>
      <c r="R26" s="5"/>
      <c r="S26" s="7"/>
      <c r="T26" s="8"/>
      <c r="U26" s="8"/>
      <c r="V26" s="8"/>
    </row>
    <row r="27" spans="1:22" ht="15" customHeight="1" x14ac:dyDescent="0.15">
      <c r="A27" s="132" t="s">
        <v>60</v>
      </c>
      <c r="B27" s="132">
        <v>1</v>
      </c>
      <c r="C27" s="132">
        <v>9</v>
      </c>
      <c r="D27" s="132">
        <v>8</v>
      </c>
      <c r="E27" s="138" t="s">
        <v>22</v>
      </c>
      <c r="F27" s="9" t="s">
        <v>88</v>
      </c>
      <c r="G27" s="9" t="s">
        <v>88</v>
      </c>
      <c r="H27" s="9" t="s">
        <v>88</v>
      </c>
      <c r="I27" s="9"/>
      <c r="J27" s="9" t="s">
        <v>87</v>
      </c>
      <c r="K27" s="132">
        <f>COUNTIF(F27:J27,"○")</f>
        <v>1</v>
      </c>
      <c r="L27" s="132">
        <f>COUNTIF(F27:J27,"×")</f>
        <v>3</v>
      </c>
      <c r="M27" s="132">
        <f>SUM(F28:J28)</f>
        <v>5</v>
      </c>
      <c r="N27" s="136">
        <f>_xlfn.RANK.EQ(P27,$P$21:$P$30)</f>
        <v>4</v>
      </c>
      <c r="P27" s="25">
        <f t="shared" si="25"/>
        <v>105</v>
      </c>
      <c r="Q27" s="6"/>
      <c r="R27" s="5"/>
      <c r="S27" s="7"/>
      <c r="T27" s="8"/>
      <c r="U27" s="8"/>
      <c r="V27" s="8"/>
    </row>
    <row r="28" spans="1:22" ht="15" customHeight="1" x14ac:dyDescent="0.15">
      <c r="A28" s="133"/>
      <c r="B28" s="133"/>
      <c r="C28" s="133"/>
      <c r="D28" s="133"/>
      <c r="E28" s="139"/>
      <c r="F28" s="10">
        <v>0</v>
      </c>
      <c r="G28" s="10">
        <v>1</v>
      </c>
      <c r="H28" s="10">
        <v>1</v>
      </c>
      <c r="I28" s="10"/>
      <c r="J28" s="10">
        <v>3</v>
      </c>
      <c r="K28" s="133"/>
      <c r="L28" s="133"/>
      <c r="M28" s="133"/>
      <c r="N28" s="136"/>
      <c r="P28" s="25"/>
      <c r="Q28" s="6"/>
      <c r="R28" s="5"/>
      <c r="S28" s="7"/>
      <c r="T28" s="8"/>
      <c r="U28" s="8"/>
      <c r="V28" s="8"/>
    </row>
    <row r="29" spans="1:22" ht="15" customHeight="1" x14ac:dyDescent="0.15">
      <c r="A29" s="136" t="s">
        <v>61</v>
      </c>
      <c r="B29" s="132">
        <v>0</v>
      </c>
      <c r="C29" s="132">
        <v>10</v>
      </c>
      <c r="D29" s="132">
        <v>3</v>
      </c>
      <c r="E29" s="138" t="s">
        <v>23</v>
      </c>
      <c r="F29" s="9" t="s">
        <v>88</v>
      </c>
      <c r="G29" s="9" t="s">
        <v>88</v>
      </c>
      <c r="H29" s="9" t="s">
        <v>88</v>
      </c>
      <c r="I29" s="9" t="s">
        <v>88</v>
      </c>
      <c r="J29" s="9"/>
      <c r="K29" s="132">
        <f>COUNTIF(F29:J29,"○")</f>
        <v>0</v>
      </c>
      <c r="L29" s="132">
        <f>COUNTIF(F29:J29,"×")</f>
        <v>4</v>
      </c>
      <c r="M29" s="132">
        <f>SUM(F30:J30)</f>
        <v>0</v>
      </c>
      <c r="N29" s="136">
        <f>_xlfn.RANK.EQ(P29,$P$21:$P$30)</f>
        <v>5</v>
      </c>
      <c r="P29" s="25">
        <f t="shared" si="25"/>
        <v>0</v>
      </c>
      <c r="Q29" s="6"/>
      <c r="R29" s="5"/>
      <c r="S29" s="7"/>
      <c r="T29" s="8"/>
      <c r="U29" s="8"/>
      <c r="V29" s="8"/>
    </row>
    <row r="30" spans="1:22" ht="15" customHeight="1" x14ac:dyDescent="0.15">
      <c r="A30" s="136"/>
      <c r="B30" s="133"/>
      <c r="C30" s="133"/>
      <c r="D30" s="133"/>
      <c r="E30" s="139"/>
      <c r="F30" s="10">
        <v>0</v>
      </c>
      <c r="G30" s="10">
        <v>0</v>
      </c>
      <c r="H30" s="10">
        <v>0</v>
      </c>
      <c r="I30" s="10">
        <v>0</v>
      </c>
      <c r="J30" s="10"/>
      <c r="K30" s="133"/>
      <c r="L30" s="133"/>
      <c r="M30" s="133"/>
      <c r="N30" s="136"/>
      <c r="P30" s="25"/>
      <c r="Q30" s="6"/>
      <c r="R30" s="5"/>
      <c r="S30" s="7"/>
      <c r="T30" s="8"/>
      <c r="U30" s="8"/>
      <c r="V30" s="8"/>
    </row>
  </sheetData>
  <mergeCells count="119">
    <mergeCell ref="A25:A26"/>
    <mergeCell ref="A27:A28"/>
    <mergeCell ref="A19:A20"/>
    <mergeCell ref="B19:B20"/>
    <mergeCell ref="C19:C20"/>
    <mergeCell ref="B27:B28"/>
    <mergeCell ref="C27:C28"/>
    <mergeCell ref="D27:D28"/>
    <mergeCell ref="C12:C13"/>
    <mergeCell ref="D12:D13"/>
    <mergeCell ref="A18:N18"/>
    <mergeCell ref="K25:K26"/>
    <mergeCell ref="L25:L26"/>
    <mergeCell ref="M25:M26"/>
    <mergeCell ref="N25:N26"/>
    <mergeCell ref="E23:E24"/>
    <mergeCell ref="K23:K24"/>
    <mergeCell ref="L23:L24"/>
    <mergeCell ref="M23:M24"/>
    <mergeCell ref="B23:B24"/>
    <mergeCell ref="A21:A22"/>
    <mergeCell ref="A23:A24"/>
    <mergeCell ref="D19:D20"/>
    <mergeCell ref="M12:M13"/>
    <mergeCell ref="A14:A15"/>
    <mergeCell ref="B14:B15"/>
    <mergeCell ref="C14:C15"/>
    <mergeCell ref="D14:D15"/>
    <mergeCell ref="E14:E15"/>
    <mergeCell ref="L14:L15"/>
    <mergeCell ref="B10:B11"/>
    <mergeCell ref="C10:C11"/>
    <mergeCell ref="D10:D11"/>
    <mergeCell ref="B12:B13"/>
    <mergeCell ref="B25:B26"/>
    <mergeCell ref="D4:D5"/>
    <mergeCell ref="B6:B7"/>
    <mergeCell ref="C6:C7"/>
    <mergeCell ref="D6:D7"/>
    <mergeCell ref="B21:B22"/>
    <mergeCell ref="C4:C5"/>
    <mergeCell ref="O10:O11"/>
    <mergeCell ref="O12:O13"/>
    <mergeCell ref="O14:O15"/>
    <mergeCell ref="N23:N24"/>
    <mergeCell ref="E25:E26"/>
    <mergeCell ref="C25:C26"/>
    <mergeCell ref="D25:D26"/>
    <mergeCell ref="C23:C24"/>
    <mergeCell ref="D23:D24"/>
    <mergeCell ref="M14:M15"/>
    <mergeCell ref="N4:N5"/>
    <mergeCell ref="N6:N7"/>
    <mergeCell ref="N8:N9"/>
    <mergeCell ref="N10:N11"/>
    <mergeCell ref="N12:N13"/>
    <mergeCell ref="N14:N15"/>
    <mergeCell ref="N27:N28"/>
    <mergeCell ref="A29:A30"/>
    <mergeCell ref="E29:E30"/>
    <mergeCell ref="K29:K30"/>
    <mergeCell ref="L29:L30"/>
    <mergeCell ref="M29:M30"/>
    <mergeCell ref="N29:N30"/>
    <mergeCell ref="E27:E28"/>
    <mergeCell ref="K27:K28"/>
    <mergeCell ref="L27:L28"/>
    <mergeCell ref="M27:M28"/>
    <mergeCell ref="B29:B30"/>
    <mergeCell ref="C29:C30"/>
    <mergeCell ref="D29:D30"/>
    <mergeCell ref="Q20:S20"/>
    <mergeCell ref="E21:E22"/>
    <mergeCell ref="K21:K22"/>
    <mergeCell ref="L21:L22"/>
    <mergeCell ref="M21:M22"/>
    <mergeCell ref="N21:N22"/>
    <mergeCell ref="C21:C22"/>
    <mergeCell ref="D21:D22"/>
    <mergeCell ref="K19:K20"/>
    <mergeCell ref="L19:L20"/>
    <mergeCell ref="M19:M20"/>
    <mergeCell ref="N19:N20"/>
    <mergeCell ref="A1:N1"/>
    <mergeCell ref="A4:A5"/>
    <mergeCell ref="E4:E5"/>
    <mergeCell ref="E10:E11"/>
    <mergeCell ref="A12:A13"/>
    <mergeCell ref="E12:E13"/>
    <mergeCell ref="L12:L13"/>
    <mergeCell ref="A10:A11"/>
    <mergeCell ref="A6:A7"/>
    <mergeCell ref="E6:E7"/>
    <mergeCell ref="A8:A9"/>
    <mergeCell ref="E8:E9"/>
    <mergeCell ref="B8:B9"/>
    <mergeCell ref="C8:C9"/>
    <mergeCell ref="D8:D9"/>
    <mergeCell ref="B4:B5"/>
    <mergeCell ref="A2:A3"/>
    <mergeCell ref="B2:B3"/>
    <mergeCell ref="C2:C3"/>
    <mergeCell ref="D2:D3"/>
    <mergeCell ref="Q3:S3"/>
    <mergeCell ref="L10:L11"/>
    <mergeCell ref="L4:L5"/>
    <mergeCell ref="L2:L3"/>
    <mergeCell ref="L6:L7"/>
    <mergeCell ref="L8:L9"/>
    <mergeCell ref="M2:M3"/>
    <mergeCell ref="N2:N3"/>
    <mergeCell ref="O2:O3"/>
    <mergeCell ref="M4:M5"/>
    <mergeCell ref="M6:M7"/>
    <mergeCell ref="M8:M9"/>
    <mergeCell ref="M10:M11"/>
    <mergeCell ref="O4:O5"/>
    <mergeCell ref="O6:O7"/>
    <mergeCell ref="O8:O9"/>
  </mergeCells>
  <phoneticPr fontId="1"/>
  <dataValidations count="2">
    <dataValidation type="list" allowBlank="1" showInputMessage="1" showErrorMessage="1" sqref="F7:K7 F9:K9 F5:K5 F11:K11 F22:J22 F28:J28 F24:J24 F26:J26 F30:J30 F13:K13 F15:K15">
      <formula1>"0,1,2,3"</formula1>
    </dataValidation>
    <dataValidation type="list" allowBlank="1" showInputMessage="1" showErrorMessage="1" sqref="F10:K10 F6:K6 F8:K8 F12:K12 F27:J27 F23:J23 F25:J25 F29:J29 G21:J21 G4:K4 F14:K14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26"/>
  <sheetViews>
    <sheetView topLeftCell="A2" zoomScaleNormal="100" workbookViewId="0">
      <selection activeCell="N12" sqref="N12:N13"/>
    </sheetView>
  </sheetViews>
  <sheetFormatPr defaultColWidth="8.875" defaultRowHeight="14.25" x14ac:dyDescent="0.15"/>
  <cols>
    <col min="1" max="4" width="5.625" style="1" customWidth="1"/>
    <col min="5" max="5" width="20.5" style="1" customWidth="1"/>
    <col min="6" max="9" width="7.5" style="1" customWidth="1"/>
    <col min="10" max="14" width="5.625" style="1" customWidth="1"/>
    <col min="15" max="15" width="8.875" style="1"/>
    <col min="16" max="16" width="7.5" style="1" customWidth="1"/>
    <col min="17" max="17" width="5.875" style="1" customWidth="1"/>
    <col min="18" max="18" width="22.625" style="1" customWidth="1"/>
    <col min="19" max="16384" width="8.875" style="1"/>
  </cols>
  <sheetData>
    <row r="1" spans="1:21" ht="35.450000000000003" customHeight="1" x14ac:dyDescent="0.15">
      <c r="A1" s="134" t="s">
        <v>104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  <c r="L1" s="135"/>
      <c r="M1" s="135"/>
    </row>
    <row r="2" spans="1:21" x14ac:dyDescent="0.15">
      <c r="A2" s="144" t="s">
        <v>64</v>
      </c>
      <c r="B2" s="144" t="s">
        <v>62</v>
      </c>
      <c r="C2" s="144" t="s">
        <v>63</v>
      </c>
      <c r="D2" s="144" t="s">
        <v>65</v>
      </c>
      <c r="E2" s="2"/>
      <c r="F2" s="3">
        <v>1</v>
      </c>
      <c r="G2" s="3">
        <v>2</v>
      </c>
      <c r="H2" s="3">
        <v>3</v>
      </c>
      <c r="I2" s="3">
        <v>4</v>
      </c>
      <c r="J2" s="35">
        <v>4</v>
      </c>
      <c r="K2" s="136" t="s">
        <v>1</v>
      </c>
      <c r="L2" s="132" t="s">
        <v>2</v>
      </c>
      <c r="M2" s="132" t="s">
        <v>3</v>
      </c>
      <c r="N2" s="132" t="s">
        <v>4</v>
      </c>
    </row>
    <row r="3" spans="1:21" ht="120.6" customHeight="1" x14ac:dyDescent="0.15">
      <c r="A3" s="145"/>
      <c r="B3" s="145"/>
      <c r="C3" s="145"/>
      <c r="D3" s="145"/>
      <c r="E3" s="4" t="s">
        <v>47</v>
      </c>
      <c r="F3" s="18" t="s">
        <v>165</v>
      </c>
      <c r="G3" s="14" t="s">
        <v>166</v>
      </c>
      <c r="H3" s="14" t="s">
        <v>25</v>
      </c>
      <c r="I3" s="14" t="s">
        <v>24</v>
      </c>
      <c r="J3" s="14" t="s">
        <v>167</v>
      </c>
      <c r="K3" s="136"/>
      <c r="L3" s="133"/>
      <c r="M3" s="133"/>
      <c r="N3" s="133"/>
      <c r="P3" s="12"/>
      <c r="Q3" s="12"/>
      <c r="R3" s="12"/>
    </row>
    <row r="4" spans="1:21" ht="15" customHeight="1" x14ac:dyDescent="0.15">
      <c r="A4" s="136" t="s">
        <v>51</v>
      </c>
      <c r="B4" s="136">
        <v>6</v>
      </c>
      <c r="C4" s="136">
        <v>2</v>
      </c>
      <c r="D4" s="136">
        <v>18</v>
      </c>
      <c r="E4" s="137" t="s">
        <v>165</v>
      </c>
      <c r="F4" s="11"/>
      <c r="G4" s="9" t="s">
        <v>87</v>
      </c>
      <c r="H4" s="44" t="s">
        <v>87</v>
      </c>
      <c r="I4" s="9" t="s">
        <v>88</v>
      </c>
      <c r="J4" s="9" t="s">
        <v>87</v>
      </c>
      <c r="K4" s="132">
        <f>COUNTIF(F4:J4,"○")</f>
        <v>3</v>
      </c>
      <c r="L4" s="132">
        <f>COUNTIF(F4:J4,"×")</f>
        <v>1</v>
      </c>
      <c r="M4" s="132">
        <f>SUM(G5:J5)</f>
        <v>9</v>
      </c>
      <c r="N4" s="132">
        <f>_xlfn.RANK.EQ(P4,$P$4:$P$15)</f>
        <v>2</v>
      </c>
      <c r="O4" s="25"/>
      <c r="P4" s="25">
        <f>K4*1000+M4</f>
        <v>3009</v>
      </c>
      <c r="Q4" s="5"/>
      <c r="R4" s="5"/>
      <c r="S4" s="5"/>
      <c r="T4" s="5"/>
      <c r="U4" s="5"/>
    </row>
    <row r="5" spans="1:21" ht="15" customHeight="1" x14ac:dyDescent="0.15">
      <c r="A5" s="136"/>
      <c r="B5" s="136"/>
      <c r="C5" s="136"/>
      <c r="D5" s="136"/>
      <c r="E5" s="137"/>
      <c r="F5" s="10"/>
      <c r="G5" s="10">
        <v>2</v>
      </c>
      <c r="H5" s="49">
        <v>3</v>
      </c>
      <c r="I5" s="10">
        <v>1</v>
      </c>
      <c r="J5" s="10">
        <v>3</v>
      </c>
      <c r="K5" s="133"/>
      <c r="L5" s="133"/>
      <c r="M5" s="133"/>
      <c r="N5" s="133"/>
      <c r="O5" s="26"/>
      <c r="P5" s="26"/>
      <c r="Q5" s="5"/>
      <c r="R5" s="7"/>
      <c r="S5" s="8"/>
      <c r="T5" s="8"/>
      <c r="U5" s="8"/>
    </row>
    <row r="6" spans="1:21" ht="15" customHeight="1" x14ac:dyDescent="0.15">
      <c r="A6" s="136" t="s">
        <v>52</v>
      </c>
      <c r="B6" s="136">
        <v>6</v>
      </c>
      <c r="C6" s="136">
        <v>2</v>
      </c>
      <c r="D6" s="136">
        <v>16</v>
      </c>
      <c r="E6" s="137" t="s">
        <v>166</v>
      </c>
      <c r="F6" s="9" t="s">
        <v>88</v>
      </c>
      <c r="G6" s="9"/>
      <c r="H6" s="9" t="s">
        <v>87</v>
      </c>
      <c r="I6" s="9" t="s">
        <v>88</v>
      </c>
      <c r="J6" s="9" t="s">
        <v>87</v>
      </c>
      <c r="K6" s="132">
        <f t="shared" ref="K6" si="0">COUNTIF(F6:J6,"○")</f>
        <v>2</v>
      </c>
      <c r="L6" s="132">
        <f t="shared" ref="L6" si="1">COUNTIF(F6:J6,"×")</f>
        <v>2</v>
      </c>
      <c r="M6" s="132">
        <f>SUM(F7:J7)</f>
        <v>7</v>
      </c>
      <c r="N6" s="132">
        <f t="shared" ref="N6" si="2">_xlfn.RANK.EQ(P6,$P$4:$P$15)</f>
        <v>3</v>
      </c>
      <c r="O6" s="25"/>
      <c r="P6" s="25">
        <f t="shared" ref="P6" si="3">K6*1000+M6</f>
        <v>2007</v>
      </c>
      <c r="Q6" s="5"/>
      <c r="R6" s="7"/>
      <c r="S6" s="8"/>
      <c r="T6" s="8"/>
      <c r="U6" s="8"/>
    </row>
    <row r="7" spans="1:21" ht="15" customHeight="1" x14ac:dyDescent="0.15">
      <c r="A7" s="136"/>
      <c r="B7" s="136"/>
      <c r="C7" s="136"/>
      <c r="D7" s="136"/>
      <c r="E7" s="137"/>
      <c r="F7" s="10">
        <v>1</v>
      </c>
      <c r="G7" s="10"/>
      <c r="H7" s="10">
        <v>3</v>
      </c>
      <c r="I7" s="10">
        <v>1</v>
      </c>
      <c r="J7" s="10">
        <v>2</v>
      </c>
      <c r="K7" s="133"/>
      <c r="L7" s="133"/>
      <c r="M7" s="133"/>
      <c r="N7" s="133"/>
      <c r="O7" s="26"/>
      <c r="P7" s="26"/>
      <c r="Q7" s="5"/>
      <c r="R7" s="7"/>
      <c r="S7" s="8"/>
      <c r="T7" s="8"/>
      <c r="U7" s="8"/>
    </row>
    <row r="8" spans="1:21" ht="15" customHeight="1" x14ac:dyDescent="0.15">
      <c r="A8" s="136" t="s">
        <v>53</v>
      </c>
      <c r="B8" s="136">
        <v>6</v>
      </c>
      <c r="C8" s="136">
        <v>2</v>
      </c>
      <c r="D8" s="136">
        <v>13</v>
      </c>
      <c r="E8" s="137" t="s">
        <v>25</v>
      </c>
      <c r="F8" s="44" t="s">
        <v>88</v>
      </c>
      <c r="G8" s="9" t="s">
        <v>88</v>
      </c>
      <c r="H8" s="9"/>
      <c r="I8" s="9" t="s">
        <v>88</v>
      </c>
      <c r="J8" s="9" t="s">
        <v>87</v>
      </c>
      <c r="K8" s="132">
        <f t="shared" ref="K8" si="4">COUNTIF(F8:J8,"○")</f>
        <v>1</v>
      </c>
      <c r="L8" s="132">
        <f t="shared" ref="L8" si="5">COUNTIF(F8:J8,"×")</f>
        <v>3</v>
      </c>
      <c r="M8" s="132">
        <f>SUM(F9:J9)</f>
        <v>3</v>
      </c>
      <c r="N8" s="132">
        <f t="shared" ref="N8" si="6">_xlfn.RANK.EQ(P8,$P$4:$P$15)</f>
        <v>4</v>
      </c>
      <c r="O8" s="25"/>
      <c r="P8" s="25">
        <f t="shared" ref="P8" si="7">K8*1000+M8</f>
        <v>1003</v>
      </c>
      <c r="Q8" s="5"/>
      <c r="R8" s="7"/>
      <c r="S8" s="8"/>
      <c r="T8" s="8"/>
      <c r="U8" s="8"/>
    </row>
    <row r="9" spans="1:21" ht="15" customHeight="1" x14ac:dyDescent="0.15">
      <c r="A9" s="136"/>
      <c r="B9" s="136"/>
      <c r="C9" s="136"/>
      <c r="D9" s="136"/>
      <c r="E9" s="137"/>
      <c r="F9" s="49">
        <v>0</v>
      </c>
      <c r="G9" s="10">
        <v>0</v>
      </c>
      <c r="H9" s="10"/>
      <c r="I9" s="10">
        <v>0</v>
      </c>
      <c r="J9" s="10">
        <v>3</v>
      </c>
      <c r="K9" s="133"/>
      <c r="L9" s="133"/>
      <c r="M9" s="133"/>
      <c r="N9" s="133"/>
      <c r="O9" s="26"/>
      <c r="P9" s="26"/>
      <c r="Q9" s="5"/>
      <c r="R9" s="7"/>
      <c r="S9" s="8"/>
      <c r="T9" s="8"/>
      <c r="U9" s="8"/>
    </row>
    <row r="10" spans="1:21" ht="15" customHeight="1" x14ac:dyDescent="0.15">
      <c r="A10" s="136" t="s">
        <v>54</v>
      </c>
      <c r="B10" s="136">
        <v>4</v>
      </c>
      <c r="C10" s="136">
        <v>4</v>
      </c>
      <c r="D10" s="136">
        <v>13</v>
      </c>
      <c r="E10" s="137" t="s">
        <v>24</v>
      </c>
      <c r="F10" s="9" t="s">
        <v>87</v>
      </c>
      <c r="G10" s="9" t="s">
        <v>87</v>
      </c>
      <c r="H10" s="9" t="s">
        <v>87</v>
      </c>
      <c r="I10" s="9"/>
      <c r="J10" s="9" t="s">
        <v>87</v>
      </c>
      <c r="K10" s="132">
        <f t="shared" ref="K10" si="8">COUNTIF(F10:J10,"○")</f>
        <v>4</v>
      </c>
      <c r="L10" s="132">
        <f t="shared" ref="L10" si="9">COUNTIF(F10:J10,"×")</f>
        <v>0</v>
      </c>
      <c r="M10" s="132">
        <f>SUM(F11:J11)</f>
        <v>10</v>
      </c>
      <c r="N10" s="132">
        <f t="shared" ref="N10" si="10">_xlfn.RANK.EQ(P10,$P$4:$P$15)</f>
        <v>1</v>
      </c>
      <c r="O10" s="25"/>
      <c r="P10" s="25">
        <f t="shared" ref="P10" si="11">K10*1000+M10</f>
        <v>4010</v>
      </c>
      <c r="Q10" s="5"/>
      <c r="R10" s="7"/>
      <c r="S10" s="8"/>
      <c r="T10" s="8"/>
      <c r="U10" s="8"/>
    </row>
    <row r="11" spans="1:21" ht="15" customHeight="1" x14ac:dyDescent="0.15">
      <c r="A11" s="136"/>
      <c r="B11" s="136"/>
      <c r="C11" s="136"/>
      <c r="D11" s="136"/>
      <c r="E11" s="137"/>
      <c r="F11" s="10">
        <v>2</v>
      </c>
      <c r="G11" s="10">
        <v>2</v>
      </c>
      <c r="H11" s="10">
        <v>3</v>
      </c>
      <c r="I11" s="10"/>
      <c r="J11" s="10">
        <v>3</v>
      </c>
      <c r="K11" s="133"/>
      <c r="L11" s="133"/>
      <c r="M11" s="133"/>
      <c r="N11" s="133"/>
      <c r="O11" s="26"/>
      <c r="P11" s="26"/>
      <c r="Q11" s="5"/>
      <c r="R11" s="7"/>
      <c r="S11" s="8"/>
      <c r="T11" s="8"/>
      <c r="U11" s="8"/>
    </row>
    <row r="12" spans="1:21" ht="15" customHeight="1" x14ac:dyDescent="0.15">
      <c r="A12" s="136" t="s">
        <v>55</v>
      </c>
      <c r="B12" s="136">
        <v>4</v>
      </c>
      <c r="C12" s="136">
        <v>4</v>
      </c>
      <c r="D12" s="136">
        <v>12</v>
      </c>
      <c r="E12" s="137" t="s">
        <v>167</v>
      </c>
      <c r="F12" s="9" t="s">
        <v>88</v>
      </c>
      <c r="G12" s="9" t="s">
        <v>88</v>
      </c>
      <c r="H12" s="9" t="s">
        <v>88</v>
      </c>
      <c r="I12" s="9" t="s">
        <v>88</v>
      </c>
      <c r="J12" s="9"/>
      <c r="K12" s="132">
        <f t="shared" ref="K12" si="12">COUNTIF(F12:J12,"○")</f>
        <v>0</v>
      </c>
      <c r="L12" s="132">
        <f t="shared" ref="L12" si="13">COUNTIF(F12:J12,"×")</f>
        <v>4</v>
      </c>
      <c r="M12" s="132">
        <f>SUM(F13:J13)</f>
        <v>1</v>
      </c>
      <c r="N12" s="132">
        <f t="shared" ref="N12" si="14">_xlfn.RANK.EQ(P12,$P$4:$P$15)</f>
        <v>5</v>
      </c>
      <c r="O12" s="25"/>
      <c r="P12" s="25">
        <f t="shared" ref="P12" si="15">K12*1000+M12</f>
        <v>1</v>
      </c>
      <c r="Q12" s="5"/>
      <c r="R12" s="7"/>
      <c r="S12" s="8"/>
      <c r="T12" s="8"/>
      <c r="U12" s="8"/>
    </row>
    <row r="13" spans="1:21" ht="15" customHeight="1" x14ac:dyDescent="0.15">
      <c r="A13" s="136"/>
      <c r="B13" s="136"/>
      <c r="C13" s="136"/>
      <c r="D13" s="136"/>
      <c r="E13" s="137"/>
      <c r="F13" s="10">
        <v>0</v>
      </c>
      <c r="G13" s="10">
        <v>1</v>
      </c>
      <c r="H13" s="10">
        <v>0</v>
      </c>
      <c r="I13" s="10">
        <v>0</v>
      </c>
      <c r="J13" s="10"/>
      <c r="K13" s="133"/>
      <c r="L13" s="133"/>
      <c r="M13" s="133"/>
      <c r="N13" s="133"/>
      <c r="O13" s="26"/>
      <c r="P13" s="26"/>
      <c r="Q13" s="5"/>
      <c r="R13" s="7"/>
      <c r="S13" s="8"/>
      <c r="T13" s="8"/>
      <c r="U13" s="8"/>
    </row>
    <row r="16" spans="1:21" ht="35.450000000000003" customHeight="1" x14ac:dyDescent="0.15">
      <c r="A16" s="134" t="s">
        <v>96</v>
      </c>
      <c r="B16" s="134"/>
      <c r="C16" s="134"/>
      <c r="D16" s="134"/>
      <c r="E16" s="135"/>
      <c r="F16" s="135"/>
      <c r="G16" s="135"/>
      <c r="H16" s="135"/>
      <c r="I16" s="135"/>
      <c r="J16" s="135"/>
      <c r="K16" s="135"/>
      <c r="L16" s="135"/>
      <c r="M16" s="135"/>
      <c r="N16" s="146"/>
    </row>
    <row r="17" spans="1:22" x14ac:dyDescent="0.15">
      <c r="A17" s="144" t="s">
        <v>64</v>
      </c>
      <c r="B17" s="144" t="s">
        <v>62</v>
      </c>
      <c r="C17" s="144" t="s">
        <v>63</v>
      </c>
      <c r="D17" s="144" t="s">
        <v>65</v>
      </c>
      <c r="E17" s="2" t="s">
        <v>0</v>
      </c>
      <c r="F17" s="3">
        <v>6</v>
      </c>
      <c r="G17" s="3">
        <v>7</v>
      </c>
      <c r="H17" s="3">
        <v>8</v>
      </c>
      <c r="I17" s="3">
        <v>9</v>
      </c>
      <c r="J17" s="132" t="s">
        <v>1</v>
      </c>
      <c r="K17" s="132" t="s">
        <v>2</v>
      </c>
      <c r="L17" s="132" t="s">
        <v>3</v>
      </c>
      <c r="M17" s="136" t="s">
        <v>4</v>
      </c>
      <c r="N17" s="147"/>
    </row>
    <row r="18" spans="1:22" ht="120.6" customHeight="1" x14ac:dyDescent="0.15">
      <c r="A18" s="145"/>
      <c r="B18" s="145"/>
      <c r="C18" s="145"/>
      <c r="D18" s="145"/>
      <c r="E18" s="4" t="s">
        <v>48</v>
      </c>
      <c r="F18" s="14" t="s">
        <v>186</v>
      </c>
      <c r="G18" s="14" t="s">
        <v>187</v>
      </c>
      <c r="H18" s="14" t="s">
        <v>188</v>
      </c>
      <c r="I18" s="14" t="s">
        <v>189</v>
      </c>
      <c r="J18" s="133"/>
      <c r="K18" s="133"/>
      <c r="L18" s="133"/>
      <c r="M18" s="136"/>
      <c r="N18" s="147"/>
      <c r="Q18" s="12"/>
      <c r="R18" s="12"/>
      <c r="S18" s="12"/>
    </row>
    <row r="19" spans="1:22" ht="15" customHeight="1" x14ac:dyDescent="0.15">
      <c r="A19" s="132" t="s">
        <v>56</v>
      </c>
      <c r="B19" s="132">
        <v>4</v>
      </c>
      <c r="C19" s="132">
        <v>4</v>
      </c>
      <c r="D19" s="132">
        <v>11</v>
      </c>
      <c r="E19" s="138" t="s">
        <v>168</v>
      </c>
      <c r="F19" s="9"/>
      <c r="G19" s="9" t="s">
        <v>88</v>
      </c>
      <c r="H19" s="9" t="s">
        <v>87</v>
      </c>
      <c r="I19" s="9" t="s">
        <v>87</v>
      </c>
      <c r="J19" s="132">
        <f>COUNTIF(F19:I19,"○")</f>
        <v>2</v>
      </c>
      <c r="K19" s="132">
        <f>COUNTIF(F19:I19,"×")</f>
        <v>1</v>
      </c>
      <c r="L19" s="132">
        <f>SUM(F20:I20)</f>
        <v>6</v>
      </c>
      <c r="M19" s="136">
        <f>_xlfn.RANK.EQ(P19,$P$19:$P$29)</f>
        <v>2</v>
      </c>
      <c r="N19" s="147"/>
      <c r="P19" s="25">
        <f>J19*1000+L19</f>
        <v>2006</v>
      </c>
      <c r="Q19" s="6"/>
      <c r="R19" s="5"/>
      <c r="S19" s="7"/>
      <c r="T19" s="8"/>
      <c r="U19" s="8"/>
      <c r="V19" s="8"/>
    </row>
    <row r="20" spans="1:22" ht="15" customHeight="1" x14ac:dyDescent="0.15">
      <c r="A20" s="133"/>
      <c r="B20" s="133"/>
      <c r="C20" s="133"/>
      <c r="D20" s="133"/>
      <c r="E20" s="139"/>
      <c r="F20" s="10"/>
      <c r="G20" s="10">
        <v>1</v>
      </c>
      <c r="H20" s="10">
        <v>2</v>
      </c>
      <c r="I20" s="10">
        <v>3</v>
      </c>
      <c r="J20" s="133"/>
      <c r="K20" s="133"/>
      <c r="L20" s="133"/>
      <c r="M20" s="136"/>
      <c r="N20" s="147"/>
      <c r="P20" s="25"/>
      <c r="Q20" s="6"/>
      <c r="R20" s="5"/>
      <c r="S20" s="7"/>
      <c r="T20" s="8"/>
      <c r="U20" s="8"/>
      <c r="V20" s="8"/>
    </row>
    <row r="21" spans="1:22" ht="15" customHeight="1" x14ac:dyDescent="0.15">
      <c r="A21" s="132" t="s">
        <v>57</v>
      </c>
      <c r="B21" s="132">
        <v>3</v>
      </c>
      <c r="C21" s="132">
        <v>5</v>
      </c>
      <c r="D21" s="132">
        <v>8</v>
      </c>
      <c r="E21" s="138" t="s">
        <v>169</v>
      </c>
      <c r="F21" s="9" t="s">
        <v>87</v>
      </c>
      <c r="G21" s="9"/>
      <c r="H21" s="9" t="s">
        <v>87</v>
      </c>
      <c r="I21" s="9" t="s">
        <v>87</v>
      </c>
      <c r="J21" s="132">
        <f t="shared" ref="J21" si="16">COUNTIF(F21:I21,"○")</f>
        <v>3</v>
      </c>
      <c r="K21" s="132">
        <f t="shared" ref="K21" si="17">COUNTIF(F21:I21,"×")</f>
        <v>0</v>
      </c>
      <c r="L21" s="132">
        <f t="shared" ref="L21" si="18">SUM(F22:I22)</f>
        <v>8</v>
      </c>
      <c r="M21" s="136">
        <f t="shared" ref="M21" si="19">_xlfn.RANK.EQ(P21,$P$19:$P$29)</f>
        <v>1</v>
      </c>
      <c r="N21" s="147"/>
      <c r="P21" s="25">
        <f t="shared" ref="P21" si="20">J21*1000+L21</f>
        <v>3008</v>
      </c>
      <c r="Q21" s="6"/>
      <c r="R21" s="5"/>
      <c r="S21" s="7"/>
      <c r="T21" s="8"/>
      <c r="U21" s="8"/>
      <c r="V21" s="8"/>
    </row>
    <row r="22" spans="1:22" ht="15" customHeight="1" x14ac:dyDescent="0.15">
      <c r="A22" s="133"/>
      <c r="B22" s="133"/>
      <c r="C22" s="133"/>
      <c r="D22" s="133"/>
      <c r="E22" s="139"/>
      <c r="F22" s="10">
        <v>2</v>
      </c>
      <c r="G22" s="10"/>
      <c r="H22" s="10">
        <v>3</v>
      </c>
      <c r="I22" s="10">
        <v>3</v>
      </c>
      <c r="J22" s="133"/>
      <c r="K22" s="133"/>
      <c r="L22" s="133"/>
      <c r="M22" s="136"/>
      <c r="N22" s="147"/>
      <c r="P22" s="25"/>
      <c r="Q22" s="6"/>
      <c r="R22" s="5"/>
      <c r="S22" s="7"/>
      <c r="T22" s="8"/>
      <c r="U22" s="8"/>
      <c r="V22" s="8"/>
    </row>
    <row r="23" spans="1:22" ht="15" customHeight="1" x14ac:dyDescent="0.15">
      <c r="A23" s="132" t="s">
        <v>58</v>
      </c>
      <c r="B23" s="132">
        <v>2</v>
      </c>
      <c r="C23" s="132">
        <v>6</v>
      </c>
      <c r="D23" s="132">
        <v>9</v>
      </c>
      <c r="E23" s="138" t="s">
        <v>170</v>
      </c>
      <c r="F23" s="9" t="s">
        <v>88</v>
      </c>
      <c r="G23" s="9" t="s">
        <v>88</v>
      </c>
      <c r="H23" s="9"/>
      <c r="I23" s="9" t="s">
        <v>87</v>
      </c>
      <c r="J23" s="132">
        <f t="shared" ref="J23" si="21">COUNTIF(F23:I23,"○")</f>
        <v>1</v>
      </c>
      <c r="K23" s="132">
        <f t="shared" ref="K23" si="22">COUNTIF(F23:I23,"×")</f>
        <v>2</v>
      </c>
      <c r="L23" s="132">
        <f t="shared" ref="L23" si="23">SUM(F24:I24)</f>
        <v>5</v>
      </c>
      <c r="M23" s="136">
        <f t="shared" ref="M23" si="24">_xlfn.RANK.EQ(P23,$P$19:$P$29)</f>
        <v>3</v>
      </c>
      <c r="N23" s="147"/>
      <c r="P23" s="25">
        <f t="shared" ref="P23" si="25">J23*1000+L23</f>
        <v>1005</v>
      </c>
      <c r="Q23" s="6"/>
      <c r="R23" s="5"/>
      <c r="S23" s="7"/>
      <c r="T23" s="8"/>
      <c r="U23" s="8"/>
      <c r="V23" s="8"/>
    </row>
    <row r="24" spans="1:22" ht="15" customHeight="1" x14ac:dyDescent="0.15">
      <c r="A24" s="133"/>
      <c r="B24" s="133"/>
      <c r="C24" s="133"/>
      <c r="D24" s="133"/>
      <c r="E24" s="139"/>
      <c r="F24" s="10">
        <v>1</v>
      </c>
      <c r="G24" s="10">
        <v>1</v>
      </c>
      <c r="H24" s="10"/>
      <c r="I24" s="10">
        <v>3</v>
      </c>
      <c r="J24" s="133"/>
      <c r="K24" s="133"/>
      <c r="L24" s="133"/>
      <c r="M24" s="136"/>
      <c r="N24" s="147"/>
      <c r="P24" s="25"/>
      <c r="Q24" s="6"/>
      <c r="R24" s="5"/>
      <c r="S24" s="7"/>
      <c r="T24" s="8"/>
      <c r="U24" s="8"/>
      <c r="V24" s="8"/>
    </row>
    <row r="25" spans="1:22" ht="15" customHeight="1" x14ac:dyDescent="0.15">
      <c r="A25" s="132" t="s">
        <v>59</v>
      </c>
      <c r="B25" s="132">
        <v>1</v>
      </c>
      <c r="C25" s="132">
        <v>7</v>
      </c>
      <c r="D25" s="132">
        <v>8</v>
      </c>
      <c r="E25" s="138" t="s">
        <v>171</v>
      </c>
      <c r="F25" s="9" t="s">
        <v>88</v>
      </c>
      <c r="G25" s="9" t="s">
        <v>88</v>
      </c>
      <c r="H25" s="9" t="s">
        <v>88</v>
      </c>
      <c r="I25" s="9"/>
      <c r="J25" s="132">
        <f t="shared" ref="J25" si="26">COUNTIF(F25:I25,"○")</f>
        <v>0</v>
      </c>
      <c r="K25" s="132">
        <f t="shared" ref="K25" si="27">COUNTIF(F25:I25,"×")</f>
        <v>3</v>
      </c>
      <c r="L25" s="132">
        <f t="shared" ref="L25" si="28">SUM(F26:I26)</f>
        <v>0</v>
      </c>
      <c r="M25" s="136">
        <f t="shared" ref="M25" si="29">_xlfn.RANK.EQ(P25,$P$19:$P$29)</f>
        <v>4</v>
      </c>
      <c r="N25" s="147"/>
      <c r="P25" s="25">
        <f t="shared" ref="P25" si="30">J25*1000+L25</f>
        <v>0</v>
      </c>
    </row>
    <row r="26" spans="1:22" ht="15" customHeight="1" x14ac:dyDescent="0.15">
      <c r="A26" s="133"/>
      <c r="B26" s="133"/>
      <c r="C26" s="133"/>
      <c r="D26" s="133"/>
      <c r="E26" s="139"/>
      <c r="F26" s="10">
        <v>0</v>
      </c>
      <c r="G26" s="10">
        <v>0</v>
      </c>
      <c r="H26" s="10">
        <v>0</v>
      </c>
      <c r="I26" s="10"/>
      <c r="J26" s="133"/>
      <c r="K26" s="133"/>
      <c r="L26" s="133"/>
      <c r="M26" s="136"/>
      <c r="N26" s="147"/>
      <c r="P26" s="25"/>
    </row>
  </sheetData>
  <mergeCells count="104">
    <mergeCell ref="A17:A18"/>
    <mergeCell ref="B17:B18"/>
    <mergeCell ref="C17:C18"/>
    <mergeCell ref="D17:D18"/>
    <mergeCell ref="A2:A3"/>
    <mergeCell ref="B2:B3"/>
    <mergeCell ref="C2:C3"/>
    <mergeCell ref="D2:D3"/>
    <mergeCell ref="N2:N3"/>
    <mergeCell ref="J17:J18"/>
    <mergeCell ref="K17:K18"/>
    <mergeCell ref="L17:L18"/>
    <mergeCell ref="M4:M5"/>
    <mergeCell ref="M6:M7"/>
    <mergeCell ref="M8:M9"/>
    <mergeCell ref="M10:M11"/>
    <mergeCell ref="M12:M13"/>
    <mergeCell ref="L4:L5"/>
    <mergeCell ref="L6:L7"/>
    <mergeCell ref="L8:L9"/>
    <mergeCell ref="L10:L11"/>
    <mergeCell ref="L12:L13"/>
    <mergeCell ref="N4:N5"/>
    <mergeCell ref="N6:N7"/>
    <mergeCell ref="N23:N24"/>
    <mergeCell ref="A25:A26"/>
    <mergeCell ref="E25:E26"/>
    <mergeCell ref="M25:M26"/>
    <mergeCell ref="N25:N26"/>
    <mergeCell ref="A23:A24"/>
    <mergeCell ref="E23:E24"/>
    <mergeCell ref="M23:M24"/>
    <mergeCell ref="B25:B26"/>
    <mergeCell ref="C25:C26"/>
    <mergeCell ref="D25:D26"/>
    <mergeCell ref="B23:B24"/>
    <mergeCell ref="C23:C24"/>
    <mergeCell ref="D23:D24"/>
    <mergeCell ref="J23:J24"/>
    <mergeCell ref="J25:J26"/>
    <mergeCell ref="K23:K24"/>
    <mergeCell ref="K25:K26"/>
    <mergeCell ref="L23:L24"/>
    <mergeCell ref="L25:L26"/>
    <mergeCell ref="A21:A22"/>
    <mergeCell ref="E21:E22"/>
    <mergeCell ref="M21:M22"/>
    <mergeCell ref="N21:N22"/>
    <mergeCell ref="A19:A20"/>
    <mergeCell ref="E19:E20"/>
    <mergeCell ref="B19:B20"/>
    <mergeCell ref="C19:C20"/>
    <mergeCell ref="D19:D20"/>
    <mergeCell ref="B21:B22"/>
    <mergeCell ref="C21:C22"/>
    <mergeCell ref="D21:D22"/>
    <mergeCell ref="J19:J20"/>
    <mergeCell ref="J21:J22"/>
    <mergeCell ref="K19:K20"/>
    <mergeCell ref="K21:K22"/>
    <mergeCell ref="L19:L20"/>
    <mergeCell ref="L21:L22"/>
    <mergeCell ref="A1:M1"/>
    <mergeCell ref="K2:K3"/>
    <mergeCell ref="M19:M20"/>
    <mergeCell ref="A16:N16"/>
    <mergeCell ref="M17:M18"/>
    <mergeCell ref="N17:N18"/>
    <mergeCell ref="K4:K5"/>
    <mergeCell ref="K6:K7"/>
    <mergeCell ref="A6:A7"/>
    <mergeCell ref="E6:E7"/>
    <mergeCell ref="A4:A5"/>
    <mergeCell ref="N19:N20"/>
    <mergeCell ref="C4:C5"/>
    <mergeCell ref="D4:D5"/>
    <mergeCell ref="B6:B7"/>
    <mergeCell ref="C6:C7"/>
    <mergeCell ref="K12:K13"/>
    <mergeCell ref="A12:A13"/>
    <mergeCell ref="B12:B13"/>
    <mergeCell ref="C12:C13"/>
    <mergeCell ref="D12:D13"/>
    <mergeCell ref="E12:E13"/>
    <mergeCell ref="L2:L3"/>
    <mergeCell ref="M2:M3"/>
    <mergeCell ref="N8:N9"/>
    <mergeCell ref="N10:N11"/>
    <mergeCell ref="N12:N13"/>
    <mergeCell ref="E4:E5"/>
    <mergeCell ref="A10:A11"/>
    <mergeCell ref="E10:E11"/>
    <mergeCell ref="K10:K11"/>
    <mergeCell ref="A8:A9"/>
    <mergeCell ref="E8:E9"/>
    <mergeCell ref="K8:K9"/>
    <mergeCell ref="B4:B5"/>
    <mergeCell ref="D6:D7"/>
    <mergeCell ref="B8:B9"/>
    <mergeCell ref="C8:C9"/>
    <mergeCell ref="D8:D9"/>
    <mergeCell ref="B10:B11"/>
    <mergeCell ref="C10:C11"/>
    <mergeCell ref="D10:D11"/>
  </mergeCells>
  <phoneticPr fontId="1"/>
  <dataValidations count="2">
    <dataValidation type="list" allowBlank="1" showInputMessage="1" showErrorMessage="1" sqref="F26:I26 F24:I24 F22:I22 F7:J7 F5:J5 F9:J9 F11:J11 F20:I20 F13:J13">
      <formula1>"0,1,2,3"</formula1>
    </dataValidation>
    <dataValidation type="list" allowBlank="1" showInputMessage="1" showErrorMessage="1" sqref="F25:I25 F23:I23 F21:I21 F12:J12 G4:J4 F6:J6 F8:J8 F10:J10 F19:I19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V30"/>
  <sheetViews>
    <sheetView topLeftCell="A9" zoomScale="93" zoomScaleNormal="93" workbookViewId="0">
      <selection activeCell="D31" sqref="D31"/>
    </sheetView>
  </sheetViews>
  <sheetFormatPr defaultColWidth="8.875" defaultRowHeight="14.25" x14ac:dyDescent="0.15"/>
  <cols>
    <col min="1" max="4" width="4.75" style="1" customWidth="1"/>
    <col min="5" max="5" width="20" style="1" customWidth="1"/>
    <col min="6" max="15" width="6.25" style="1" customWidth="1"/>
    <col min="16" max="16" width="7.5" style="1" customWidth="1"/>
    <col min="17" max="17" width="8.875" style="1" customWidth="1"/>
    <col min="18" max="18" width="22.625" style="1" customWidth="1"/>
    <col min="19" max="16384" width="8.875" style="1"/>
  </cols>
  <sheetData>
    <row r="1" spans="1:21" ht="35.450000000000003" customHeight="1" x14ac:dyDescent="0.15">
      <c r="A1" s="134" t="s">
        <v>98</v>
      </c>
      <c r="B1" s="134"/>
      <c r="C1" s="134"/>
      <c r="D1" s="134"/>
      <c r="E1" s="135"/>
      <c r="F1" s="135"/>
      <c r="G1" s="135"/>
      <c r="H1" s="135"/>
      <c r="I1" s="135"/>
      <c r="J1" s="135"/>
      <c r="K1" s="135"/>
      <c r="L1" s="135"/>
      <c r="M1" s="135"/>
    </row>
    <row r="2" spans="1:21" x14ac:dyDescent="0.15">
      <c r="A2" s="144" t="s">
        <v>64</v>
      </c>
      <c r="B2" s="144" t="s">
        <v>62</v>
      </c>
      <c r="C2" s="144" t="s">
        <v>63</v>
      </c>
      <c r="D2" s="144" t="s">
        <v>65</v>
      </c>
      <c r="E2" s="36" t="s">
        <v>0</v>
      </c>
      <c r="F2" s="3">
        <v>1</v>
      </c>
      <c r="G2" s="3">
        <v>2</v>
      </c>
      <c r="H2" s="3">
        <v>3</v>
      </c>
      <c r="I2" s="3">
        <v>4</v>
      </c>
      <c r="J2" s="35">
        <v>5</v>
      </c>
      <c r="K2" s="35">
        <v>6</v>
      </c>
      <c r="L2" s="136" t="s">
        <v>1</v>
      </c>
      <c r="M2" s="132" t="s">
        <v>2</v>
      </c>
      <c r="N2" s="132" t="s">
        <v>3</v>
      </c>
      <c r="O2" s="132" t="s">
        <v>4</v>
      </c>
    </row>
    <row r="3" spans="1:21" ht="126.6" customHeight="1" x14ac:dyDescent="0.15">
      <c r="A3" s="145"/>
      <c r="B3" s="145"/>
      <c r="C3" s="145"/>
      <c r="D3" s="145"/>
      <c r="E3" s="4" t="s">
        <v>49</v>
      </c>
      <c r="F3" s="14" t="s">
        <v>175</v>
      </c>
      <c r="G3" s="14" t="s">
        <v>26</v>
      </c>
      <c r="H3" s="14" t="s">
        <v>27</v>
      </c>
      <c r="I3" s="14" t="s">
        <v>173</v>
      </c>
      <c r="J3" s="14" t="s">
        <v>174</v>
      </c>
      <c r="K3" s="95" t="s">
        <v>176</v>
      </c>
      <c r="L3" s="136"/>
      <c r="M3" s="133"/>
      <c r="N3" s="133"/>
      <c r="O3" s="133"/>
      <c r="P3" s="131"/>
      <c r="Q3" s="131"/>
      <c r="R3" s="131"/>
    </row>
    <row r="4" spans="1:21" ht="15" customHeight="1" x14ac:dyDescent="0.15">
      <c r="A4" s="136" t="s">
        <v>51</v>
      </c>
      <c r="B4" s="136">
        <v>9</v>
      </c>
      <c r="C4" s="136">
        <v>1</v>
      </c>
      <c r="D4" s="136">
        <v>26</v>
      </c>
      <c r="E4" s="137" t="s">
        <v>172</v>
      </c>
      <c r="F4" s="9"/>
      <c r="G4" s="9" t="s">
        <v>87</v>
      </c>
      <c r="H4" s="9" t="s">
        <v>87</v>
      </c>
      <c r="I4" s="9" t="s">
        <v>87</v>
      </c>
      <c r="J4" s="9" t="s">
        <v>87</v>
      </c>
      <c r="K4" s="9" t="s">
        <v>87</v>
      </c>
      <c r="L4" s="136">
        <f>COUNTIF(F4:K4,"○")</f>
        <v>5</v>
      </c>
      <c r="M4" s="132">
        <f>COUNTIF(F4:K4,"×")</f>
        <v>0</v>
      </c>
      <c r="N4" s="132">
        <f>SUM(F5:K5)</f>
        <v>11</v>
      </c>
      <c r="O4" s="132">
        <f>_xlfn.RANK.EQ(Q4,$Q$4:$Q$17)</f>
        <v>1</v>
      </c>
      <c r="P4" s="25"/>
      <c r="Q4" s="25">
        <f>L4*1000+N4</f>
        <v>5011</v>
      </c>
      <c r="R4" s="7"/>
      <c r="S4" s="8"/>
      <c r="T4" s="8"/>
      <c r="U4" s="8"/>
    </row>
    <row r="5" spans="1:21" ht="15" customHeight="1" x14ac:dyDescent="0.15">
      <c r="A5" s="136"/>
      <c r="B5" s="136"/>
      <c r="C5" s="136"/>
      <c r="D5" s="136"/>
      <c r="E5" s="137"/>
      <c r="F5" s="10"/>
      <c r="G5" s="10">
        <v>2</v>
      </c>
      <c r="H5" s="10">
        <v>2</v>
      </c>
      <c r="I5" s="10">
        <v>2</v>
      </c>
      <c r="J5" s="10">
        <v>2</v>
      </c>
      <c r="K5" s="10">
        <v>3</v>
      </c>
      <c r="L5" s="136"/>
      <c r="M5" s="133"/>
      <c r="N5" s="133"/>
      <c r="O5" s="133"/>
      <c r="P5" s="25"/>
      <c r="Q5" s="25"/>
    </row>
    <row r="6" spans="1:21" ht="15" customHeight="1" x14ac:dyDescent="0.15">
      <c r="A6" s="136" t="s">
        <v>52</v>
      </c>
      <c r="B6" s="136">
        <v>8</v>
      </c>
      <c r="C6" s="136">
        <v>2</v>
      </c>
      <c r="D6" s="136">
        <v>22</v>
      </c>
      <c r="E6" s="148" t="s">
        <v>26</v>
      </c>
      <c r="F6" s="9" t="s">
        <v>88</v>
      </c>
      <c r="G6" s="9"/>
      <c r="H6" s="9" t="s">
        <v>87</v>
      </c>
      <c r="I6" s="9" t="s">
        <v>88</v>
      </c>
      <c r="J6" s="9" t="s">
        <v>87</v>
      </c>
      <c r="K6" s="9" t="s">
        <v>87</v>
      </c>
      <c r="L6" s="136">
        <f t="shared" ref="L6" si="0">COUNTIF(F6:K6,"○")</f>
        <v>3</v>
      </c>
      <c r="M6" s="132">
        <f t="shared" ref="M6" si="1">COUNTIF(F6:K6,"×")</f>
        <v>2</v>
      </c>
      <c r="N6" s="132">
        <f t="shared" ref="N6" si="2">SUM(F7:K7)</f>
        <v>8</v>
      </c>
      <c r="O6" s="132">
        <f t="shared" ref="O6" si="3">_xlfn.RANK.EQ(Q6,$Q$4:$Q$17)</f>
        <v>2</v>
      </c>
      <c r="P6" s="25"/>
      <c r="Q6" s="25">
        <f t="shared" ref="Q6" si="4">L6*1000+N6</f>
        <v>3008</v>
      </c>
    </row>
    <row r="7" spans="1:21" ht="15" customHeight="1" x14ac:dyDescent="0.15">
      <c r="A7" s="136"/>
      <c r="B7" s="136"/>
      <c r="C7" s="136"/>
      <c r="D7" s="136"/>
      <c r="E7" s="149"/>
      <c r="F7" s="10">
        <v>1</v>
      </c>
      <c r="G7" s="10"/>
      <c r="H7" s="10">
        <v>2</v>
      </c>
      <c r="I7" s="10">
        <v>1</v>
      </c>
      <c r="J7" s="10">
        <v>2</v>
      </c>
      <c r="K7" s="10">
        <v>2</v>
      </c>
      <c r="L7" s="136"/>
      <c r="M7" s="133"/>
      <c r="N7" s="133"/>
      <c r="O7" s="133"/>
      <c r="P7" s="25"/>
      <c r="Q7" s="25"/>
    </row>
    <row r="8" spans="1:21" ht="15" customHeight="1" x14ac:dyDescent="0.15">
      <c r="A8" s="136" t="s">
        <v>53</v>
      </c>
      <c r="B8" s="136">
        <v>8</v>
      </c>
      <c r="C8" s="136">
        <v>2</v>
      </c>
      <c r="D8" s="136">
        <v>22</v>
      </c>
      <c r="E8" s="138" t="s">
        <v>27</v>
      </c>
      <c r="F8" s="9" t="s">
        <v>88</v>
      </c>
      <c r="G8" s="9" t="s">
        <v>88</v>
      </c>
      <c r="H8" s="9"/>
      <c r="I8" s="9" t="s">
        <v>88</v>
      </c>
      <c r="J8" s="9" t="s">
        <v>87</v>
      </c>
      <c r="K8" s="9" t="s">
        <v>87</v>
      </c>
      <c r="L8" s="136">
        <f t="shared" ref="L8" si="5">COUNTIF(F8:K8,"○")</f>
        <v>2</v>
      </c>
      <c r="M8" s="132">
        <f t="shared" ref="M8" si="6">COUNTIF(F8:K8,"×")</f>
        <v>3</v>
      </c>
      <c r="N8" s="132">
        <f t="shared" ref="N8" si="7">SUM(F9:K9)</f>
        <v>8</v>
      </c>
      <c r="O8" s="132">
        <f t="shared" ref="O8" si="8">_xlfn.RANK.EQ(Q8,$Q$4:$Q$17)</f>
        <v>3</v>
      </c>
      <c r="P8" s="25"/>
      <c r="Q8" s="25">
        <f t="shared" ref="Q8" si="9">L8*1000+N8</f>
        <v>2008</v>
      </c>
    </row>
    <row r="9" spans="1:21" ht="15" customHeight="1" x14ac:dyDescent="0.15">
      <c r="A9" s="136"/>
      <c r="B9" s="136"/>
      <c r="C9" s="136"/>
      <c r="D9" s="136"/>
      <c r="E9" s="139"/>
      <c r="F9" s="10">
        <v>1</v>
      </c>
      <c r="G9" s="10">
        <v>1</v>
      </c>
      <c r="H9" s="10"/>
      <c r="I9" s="10">
        <v>1</v>
      </c>
      <c r="J9" s="10">
        <v>2</v>
      </c>
      <c r="K9" s="10">
        <v>3</v>
      </c>
      <c r="L9" s="136"/>
      <c r="M9" s="133"/>
      <c r="N9" s="133"/>
      <c r="O9" s="133"/>
      <c r="P9" s="25"/>
      <c r="Q9" s="25"/>
    </row>
    <row r="10" spans="1:21" ht="15" customHeight="1" x14ac:dyDescent="0.15">
      <c r="A10" s="136" t="s">
        <v>54</v>
      </c>
      <c r="B10" s="136">
        <v>8</v>
      </c>
      <c r="C10" s="136">
        <v>2</v>
      </c>
      <c r="D10" s="136">
        <v>21</v>
      </c>
      <c r="E10" s="138" t="s">
        <v>173</v>
      </c>
      <c r="F10" s="9" t="s">
        <v>88</v>
      </c>
      <c r="G10" s="9" t="s">
        <v>87</v>
      </c>
      <c r="H10" s="9" t="s">
        <v>87</v>
      </c>
      <c r="I10" s="9"/>
      <c r="J10" s="44" t="s">
        <v>88</v>
      </c>
      <c r="K10" s="9" t="s">
        <v>88</v>
      </c>
      <c r="L10" s="136">
        <f t="shared" ref="L10" si="10">COUNTIF(F10:K10,"○")</f>
        <v>2</v>
      </c>
      <c r="M10" s="132">
        <f t="shared" ref="M10" si="11">COUNTIF(F10:K10,"×")</f>
        <v>3</v>
      </c>
      <c r="N10" s="132">
        <f t="shared" ref="N10" si="12">SUM(F11:K11)</f>
        <v>7</v>
      </c>
      <c r="O10" s="132">
        <f t="shared" ref="O10" si="13">_xlfn.RANK.EQ(Q10,$Q$4:$Q$17)</f>
        <v>4</v>
      </c>
      <c r="P10" s="25"/>
      <c r="Q10" s="25">
        <f t="shared" ref="Q10" si="14">L10*1000+N10</f>
        <v>2007</v>
      </c>
    </row>
    <row r="11" spans="1:21" ht="15" customHeight="1" x14ac:dyDescent="0.15">
      <c r="A11" s="136"/>
      <c r="B11" s="136"/>
      <c r="C11" s="136"/>
      <c r="D11" s="136"/>
      <c r="E11" s="139"/>
      <c r="F11" s="10">
        <v>1</v>
      </c>
      <c r="G11" s="10">
        <v>2</v>
      </c>
      <c r="H11" s="10">
        <v>2</v>
      </c>
      <c r="I11" s="10"/>
      <c r="J11" s="49">
        <v>1</v>
      </c>
      <c r="K11" s="10">
        <v>1</v>
      </c>
      <c r="L11" s="136"/>
      <c r="M11" s="133"/>
      <c r="N11" s="133"/>
      <c r="O11" s="133"/>
      <c r="P11" s="25"/>
      <c r="Q11" s="25"/>
    </row>
    <row r="12" spans="1:21" ht="15" customHeight="1" x14ac:dyDescent="0.15">
      <c r="A12" s="136" t="s">
        <v>55</v>
      </c>
      <c r="B12" s="136">
        <v>5</v>
      </c>
      <c r="C12" s="136">
        <v>5</v>
      </c>
      <c r="D12" s="136">
        <v>14</v>
      </c>
      <c r="E12" s="138" t="s">
        <v>174</v>
      </c>
      <c r="F12" s="9" t="s">
        <v>88</v>
      </c>
      <c r="G12" s="9" t="s">
        <v>88</v>
      </c>
      <c r="H12" s="9" t="s">
        <v>88</v>
      </c>
      <c r="I12" s="9" t="s">
        <v>87</v>
      </c>
      <c r="J12" s="9"/>
      <c r="K12" s="9" t="s">
        <v>88</v>
      </c>
      <c r="L12" s="136">
        <f t="shared" ref="L12" si="15">COUNTIF(F12:K12,"○")</f>
        <v>1</v>
      </c>
      <c r="M12" s="132">
        <f t="shared" ref="M12" si="16">COUNTIF(F12:K12,"×")</f>
        <v>4</v>
      </c>
      <c r="N12" s="132">
        <f t="shared" ref="N12" si="17">SUM(F13:K13)</f>
        <v>6</v>
      </c>
      <c r="O12" s="132">
        <f t="shared" ref="O12" si="18">_xlfn.RANK.EQ(Q12,$Q$4:$Q$17)</f>
        <v>6</v>
      </c>
      <c r="P12" s="25"/>
      <c r="Q12" s="25">
        <f t="shared" ref="Q12" si="19">L12*1000+N12</f>
        <v>1006</v>
      </c>
    </row>
    <row r="13" spans="1:21" ht="15" customHeight="1" x14ac:dyDescent="0.15">
      <c r="A13" s="136"/>
      <c r="B13" s="136"/>
      <c r="C13" s="136"/>
      <c r="D13" s="136"/>
      <c r="E13" s="139"/>
      <c r="F13" s="10">
        <v>1</v>
      </c>
      <c r="G13" s="10">
        <v>1</v>
      </c>
      <c r="H13" s="10">
        <v>1</v>
      </c>
      <c r="I13" s="10">
        <v>2</v>
      </c>
      <c r="J13" s="10"/>
      <c r="K13" s="10">
        <v>1</v>
      </c>
      <c r="L13" s="136"/>
      <c r="M13" s="133"/>
      <c r="N13" s="133"/>
      <c r="O13" s="133"/>
      <c r="P13" s="25"/>
      <c r="Q13" s="25"/>
    </row>
    <row r="14" spans="1:21" ht="15" customHeight="1" x14ac:dyDescent="0.15">
      <c r="A14" s="136" t="s">
        <v>56</v>
      </c>
      <c r="B14" s="136">
        <v>5</v>
      </c>
      <c r="C14" s="136">
        <v>5</v>
      </c>
      <c r="D14" s="136">
        <v>13</v>
      </c>
      <c r="E14" s="148" t="s">
        <v>176</v>
      </c>
      <c r="F14" s="9" t="s">
        <v>88</v>
      </c>
      <c r="G14" s="9" t="s">
        <v>88</v>
      </c>
      <c r="H14" s="44" t="s">
        <v>88</v>
      </c>
      <c r="I14" s="9" t="s">
        <v>87</v>
      </c>
      <c r="J14" s="9" t="s">
        <v>87</v>
      </c>
      <c r="K14" s="9"/>
      <c r="L14" s="136">
        <f t="shared" ref="L14" si="20">COUNTIF(F14:K14,"○")</f>
        <v>2</v>
      </c>
      <c r="M14" s="132">
        <f t="shared" ref="M14" si="21">COUNTIF(F14:K14,"×")</f>
        <v>3</v>
      </c>
      <c r="N14" s="132">
        <f t="shared" ref="N14" si="22">SUM(F15:K15)</f>
        <v>5</v>
      </c>
      <c r="O14" s="132">
        <f t="shared" ref="O14" si="23">_xlfn.RANK.EQ(Q14,$Q$4:$Q$17)</f>
        <v>5</v>
      </c>
      <c r="P14" s="25"/>
      <c r="Q14" s="25">
        <f t="shared" ref="Q14" si="24">L14*1000+N14</f>
        <v>2005</v>
      </c>
    </row>
    <row r="15" spans="1:21" ht="15" customHeight="1" x14ac:dyDescent="0.15">
      <c r="A15" s="136"/>
      <c r="B15" s="136"/>
      <c r="C15" s="136"/>
      <c r="D15" s="136"/>
      <c r="E15" s="149"/>
      <c r="F15" s="10">
        <v>0</v>
      </c>
      <c r="G15" s="10">
        <v>1</v>
      </c>
      <c r="H15" s="49">
        <v>0</v>
      </c>
      <c r="I15" s="10">
        <v>2</v>
      </c>
      <c r="J15" s="10">
        <v>2</v>
      </c>
      <c r="K15" s="10"/>
      <c r="L15" s="136"/>
      <c r="M15" s="133"/>
      <c r="N15" s="133"/>
      <c r="O15" s="133"/>
      <c r="P15" s="25"/>
    </row>
    <row r="18" spans="1:22" ht="35.450000000000003" customHeight="1" x14ac:dyDescent="0.15">
      <c r="A18" s="134" t="s">
        <v>97</v>
      </c>
      <c r="B18" s="134"/>
      <c r="C18" s="134"/>
      <c r="D18" s="134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22" ht="14.45" customHeight="1" x14ac:dyDescent="0.15">
      <c r="A19" s="144" t="s">
        <v>64</v>
      </c>
      <c r="B19" s="144" t="s">
        <v>62</v>
      </c>
      <c r="C19" s="144" t="s">
        <v>63</v>
      </c>
      <c r="D19" s="144" t="s">
        <v>65</v>
      </c>
      <c r="E19" s="36" t="s">
        <v>0</v>
      </c>
      <c r="F19" s="3">
        <v>7</v>
      </c>
      <c r="G19" s="3">
        <v>8</v>
      </c>
      <c r="H19" s="3">
        <v>9</v>
      </c>
      <c r="I19" s="3">
        <v>10</v>
      </c>
      <c r="J19" s="3">
        <v>11</v>
      </c>
      <c r="K19" s="136" t="s">
        <v>1</v>
      </c>
      <c r="L19" s="136" t="s">
        <v>2</v>
      </c>
      <c r="M19" s="136" t="s">
        <v>3</v>
      </c>
      <c r="N19" s="136" t="s">
        <v>4</v>
      </c>
    </row>
    <row r="20" spans="1:22" ht="126.6" customHeight="1" x14ac:dyDescent="0.15">
      <c r="A20" s="145"/>
      <c r="B20" s="145"/>
      <c r="C20" s="145"/>
      <c r="D20" s="145"/>
      <c r="E20" s="4" t="s">
        <v>50</v>
      </c>
      <c r="F20" s="14" t="s">
        <v>28</v>
      </c>
      <c r="G20" s="14" t="s">
        <v>30</v>
      </c>
      <c r="H20" s="14" t="s">
        <v>190</v>
      </c>
      <c r="I20" s="95" t="s">
        <v>191</v>
      </c>
      <c r="J20" s="14" t="s">
        <v>29</v>
      </c>
      <c r="K20" s="136"/>
      <c r="L20" s="136"/>
      <c r="M20" s="136"/>
      <c r="N20" s="136"/>
      <c r="Q20" s="131"/>
      <c r="R20" s="131"/>
      <c r="S20" s="131"/>
    </row>
    <row r="21" spans="1:22" ht="15" customHeight="1" x14ac:dyDescent="0.15">
      <c r="A21" s="132" t="s">
        <v>57</v>
      </c>
      <c r="B21" s="132">
        <v>4</v>
      </c>
      <c r="C21" s="132">
        <v>6</v>
      </c>
      <c r="D21" s="132">
        <v>14</v>
      </c>
      <c r="E21" s="138" t="s">
        <v>28</v>
      </c>
      <c r="F21" s="9"/>
      <c r="G21" s="44" t="s">
        <v>87</v>
      </c>
      <c r="H21" s="9" t="s">
        <v>87</v>
      </c>
      <c r="I21" s="9" t="s">
        <v>87</v>
      </c>
      <c r="J21" s="9" t="s">
        <v>87</v>
      </c>
      <c r="K21" s="132">
        <f>COUNTIF(F21:J21,"○")</f>
        <v>4</v>
      </c>
      <c r="L21" s="132">
        <f>COUNTIF(F21:J21,"×")</f>
        <v>0</v>
      </c>
      <c r="M21" s="132">
        <f>SUM(F22:J22)</f>
        <v>10</v>
      </c>
      <c r="N21" s="132">
        <f>_xlfn.RANK.EQ(P21,$P$21:$P$33)</f>
        <v>1</v>
      </c>
      <c r="P21" s="25">
        <f t="shared" ref="P21:P29" si="25">K21*100+M21</f>
        <v>410</v>
      </c>
      <c r="Q21" s="6"/>
      <c r="R21" s="5"/>
      <c r="S21" s="7"/>
      <c r="T21" s="8"/>
      <c r="U21" s="8"/>
      <c r="V21" s="8"/>
    </row>
    <row r="22" spans="1:22" ht="15" customHeight="1" x14ac:dyDescent="0.15">
      <c r="A22" s="133"/>
      <c r="B22" s="133"/>
      <c r="C22" s="133"/>
      <c r="D22" s="133"/>
      <c r="E22" s="139"/>
      <c r="F22" s="10"/>
      <c r="G22" s="49">
        <v>2</v>
      </c>
      <c r="H22" s="10">
        <v>3</v>
      </c>
      <c r="I22" s="10">
        <v>2</v>
      </c>
      <c r="J22" s="10">
        <v>3</v>
      </c>
      <c r="K22" s="133"/>
      <c r="L22" s="133"/>
      <c r="M22" s="133"/>
      <c r="N22" s="133"/>
      <c r="P22" s="25"/>
      <c r="Q22" s="6"/>
      <c r="R22" s="5"/>
      <c r="S22" s="7"/>
      <c r="T22" s="8"/>
      <c r="U22" s="8"/>
      <c r="V22" s="8"/>
    </row>
    <row r="23" spans="1:22" ht="15" customHeight="1" x14ac:dyDescent="0.15">
      <c r="A23" s="132" t="s">
        <v>58</v>
      </c>
      <c r="B23" s="132">
        <v>3</v>
      </c>
      <c r="C23" s="132">
        <v>7</v>
      </c>
      <c r="D23" s="132">
        <v>10</v>
      </c>
      <c r="E23" s="138" t="s">
        <v>30</v>
      </c>
      <c r="F23" s="44" t="s">
        <v>88</v>
      </c>
      <c r="G23" s="9"/>
      <c r="H23" s="9" t="s">
        <v>87</v>
      </c>
      <c r="I23" s="9" t="s">
        <v>87</v>
      </c>
      <c r="J23" s="9" t="s">
        <v>87</v>
      </c>
      <c r="K23" s="132">
        <f>COUNTIF(F23:J23,"○")</f>
        <v>3</v>
      </c>
      <c r="L23" s="132">
        <f>COUNTIF(F23:J23,"×")</f>
        <v>1</v>
      </c>
      <c r="M23" s="132">
        <f>SUM(F24:J24)</f>
        <v>8</v>
      </c>
      <c r="N23" s="132">
        <f t="shared" ref="N23" si="26">_xlfn.RANK.EQ(P23,$P$21:$P$33)</f>
        <v>2</v>
      </c>
      <c r="P23" s="25">
        <f t="shared" si="25"/>
        <v>308</v>
      </c>
      <c r="Q23" s="6"/>
      <c r="R23" s="5"/>
      <c r="S23" s="7"/>
      <c r="T23" s="8"/>
      <c r="U23" s="8"/>
      <c r="V23" s="8"/>
    </row>
    <row r="24" spans="1:22" ht="15" customHeight="1" x14ac:dyDescent="0.15">
      <c r="A24" s="133"/>
      <c r="B24" s="133"/>
      <c r="C24" s="133"/>
      <c r="D24" s="133"/>
      <c r="E24" s="139"/>
      <c r="F24" s="49">
        <v>1</v>
      </c>
      <c r="G24" s="10"/>
      <c r="H24" s="10">
        <v>3</v>
      </c>
      <c r="I24" s="10">
        <v>2</v>
      </c>
      <c r="J24" s="10">
        <v>2</v>
      </c>
      <c r="K24" s="133"/>
      <c r="L24" s="133"/>
      <c r="M24" s="133"/>
      <c r="N24" s="133"/>
      <c r="P24" s="25"/>
      <c r="Q24" s="6"/>
      <c r="R24" s="5"/>
      <c r="S24" s="7"/>
      <c r="T24" s="8"/>
      <c r="U24" s="8"/>
      <c r="V24" s="8"/>
    </row>
    <row r="25" spans="1:22" ht="15" customHeight="1" x14ac:dyDescent="0.15">
      <c r="A25" s="132" t="s">
        <v>59</v>
      </c>
      <c r="B25" s="132">
        <v>2</v>
      </c>
      <c r="C25" s="132">
        <v>8</v>
      </c>
      <c r="D25" s="132">
        <v>8</v>
      </c>
      <c r="E25" s="138" t="s">
        <v>177</v>
      </c>
      <c r="F25" s="9" t="s">
        <v>88</v>
      </c>
      <c r="G25" s="9" t="s">
        <v>88</v>
      </c>
      <c r="H25" s="9"/>
      <c r="I25" s="9" t="s">
        <v>87</v>
      </c>
      <c r="J25" s="9" t="s">
        <v>88</v>
      </c>
      <c r="K25" s="132">
        <f>COUNTIF(F25:J25,"○")</f>
        <v>1</v>
      </c>
      <c r="L25" s="132">
        <f>COUNTIF(F25:J25,"×")</f>
        <v>3</v>
      </c>
      <c r="M25" s="132">
        <f>SUM(F26:J26)</f>
        <v>2</v>
      </c>
      <c r="N25" s="132">
        <f t="shared" ref="N25" si="27">_xlfn.RANK.EQ(P25,$P$21:$P$33)</f>
        <v>4</v>
      </c>
      <c r="P25" s="25">
        <f t="shared" si="25"/>
        <v>102</v>
      </c>
      <c r="Q25" s="6"/>
      <c r="R25" s="5"/>
      <c r="S25" s="7"/>
      <c r="T25" s="8"/>
      <c r="U25" s="8"/>
      <c r="V25" s="8"/>
    </row>
    <row r="26" spans="1:22" ht="15" customHeight="1" x14ac:dyDescent="0.15">
      <c r="A26" s="133"/>
      <c r="B26" s="133"/>
      <c r="C26" s="133"/>
      <c r="D26" s="133"/>
      <c r="E26" s="139"/>
      <c r="F26" s="10">
        <v>0</v>
      </c>
      <c r="G26" s="10">
        <v>0</v>
      </c>
      <c r="H26" s="10"/>
      <c r="I26" s="10">
        <v>2</v>
      </c>
      <c r="J26" s="10">
        <v>0</v>
      </c>
      <c r="K26" s="133"/>
      <c r="L26" s="133"/>
      <c r="M26" s="133"/>
      <c r="N26" s="133"/>
      <c r="P26" s="25"/>
      <c r="Q26" s="6"/>
      <c r="R26" s="5"/>
      <c r="S26" s="7"/>
      <c r="T26" s="8"/>
      <c r="U26" s="8"/>
      <c r="V26" s="8"/>
    </row>
    <row r="27" spans="1:22" ht="15" customHeight="1" x14ac:dyDescent="0.15">
      <c r="A27" s="132" t="s">
        <v>151</v>
      </c>
      <c r="B27" s="132">
        <v>2</v>
      </c>
      <c r="C27" s="132">
        <v>8</v>
      </c>
      <c r="D27" s="132">
        <v>7</v>
      </c>
      <c r="E27" s="138" t="s">
        <v>178</v>
      </c>
      <c r="F27" s="9" t="s">
        <v>88</v>
      </c>
      <c r="G27" s="9" t="s">
        <v>88</v>
      </c>
      <c r="H27" s="9" t="s">
        <v>88</v>
      </c>
      <c r="I27" s="9"/>
      <c r="J27" s="9" t="s">
        <v>88</v>
      </c>
      <c r="K27" s="132">
        <f>COUNTIF(F27:J27,"○")</f>
        <v>0</v>
      </c>
      <c r="L27" s="132">
        <f>COUNTIF(F27:J27,"×")</f>
        <v>4</v>
      </c>
      <c r="M27" s="132">
        <f>SUM(F28:J28)</f>
        <v>4</v>
      </c>
      <c r="N27" s="132">
        <f t="shared" ref="N27" si="28">_xlfn.RANK.EQ(P27,$P$21:$P$33)</f>
        <v>5</v>
      </c>
      <c r="P27" s="25">
        <f t="shared" si="25"/>
        <v>4</v>
      </c>
      <c r="Q27" s="6"/>
      <c r="R27" s="5"/>
      <c r="S27" s="7"/>
      <c r="T27" s="8"/>
      <c r="U27" s="8"/>
      <c r="V27" s="8"/>
    </row>
    <row r="28" spans="1:22" ht="15" customHeight="1" x14ac:dyDescent="0.15">
      <c r="A28" s="133"/>
      <c r="B28" s="133"/>
      <c r="C28" s="133"/>
      <c r="D28" s="133"/>
      <c r="E28" s="139"/>
      <c r="F28" s="10">
        <v>1</v>
      </c>
      <c r="G28" s="10">
        <v>1</v>
      </c>
      <c r="H28" s="10">
        <v>1</v>
      </c>
      <c r="I28" s="10"/>
      <c r="J28" s="10">
        <v>1</v>
      </c>
      <c r="K28" s="133"/>
      <c r="L28" s="133"/>
      <c r="M28" s="133"/>
      <c r="N28" s="133"/>
      <c r="P28" s="25"/>
      <c r="Q28" s="6"/>
      <c r="R28" s="5"/>
      <c r="S28" s="7"/>
      <c r="T28" s="8"/>
      <c r="U28" s="8"/>
      <c r="V28" s="8"/>
    </row>
    <row r="29" spans="1:22" ht="15" customHeight="1" x14ac:dyDescent="0.15">
      <c r="A29" s="132" t="s">
        <v>152</v>
      </c>
      <c r="B29" s="132">
        <v>1</v>
      </c>
      <c r="C29" s="132">
        <v>9</v>
      </c>
      <c r="D29" s="132">
        <v>8</v>
      </c>
      <c r="E29" s="138" t="s">
        <v>29</v>
      </c>
      <c r="F29" s="9" t="s">
        <v>88</v>
      </c>
      <c r="G29" s="9" t="s">
        <v>88</v>
      </c>
      <c r="H29" s="9" t="s">
        <v>87</v>
      </c>
      <c r="I29" s="9" t="s">
        <v>87</v>
      </c>
      <c r="J29" s="9"/>
      <c r="K29" s="132">
        <f>COUNTIF(F29:J29,"○")</f>
        <v>2</v>
      </c>
      <c r="L29" s="132">
        <f>COUNTIF(F29:J29,"×")</f>
        <v>2</v>
      </c>
      <c r="M29" s="132">
        <f>SUM(F30:J30)</f>
        <v>6</v>
      </c>
      <c r="N29" s="132">
        <f t="shared" ref="N29" si="29">_xlfn.RANK.EQ(P29,$P$21:$P$33)</f>
        <v>3</v>
      </c>
      <c r="P29" s="25">
        <f t="shared" si="25"/>
        <v>206</v>
      </c>
      <c r="Q29" s="6"/>
      <c r="R29" s="5"/>
      <c r="S29" s="7"/>
      <c r="T29" s="8"/>
      <c r="U29" s="8"/>
      <c r="V29" s="8"/>
    </row>
    <row r="30" spans="1:22" ht="15" customHeight="1" x14ac:dyDescent="0.15">
      <c r="A30" s="133"/>
      <c r="B30" s="133"/>
      <c r="C30" s="133"/>
      <c r="D30" s="133"/>
      <c r="E30" s="139"/>
      <c r="F30" s="10">
        <v>0</v>
      </c>
      <c r="G30" s="10">
        <v>1</v>
      </c>
      <c r="H30" s="10">
        <v>3</v>
      </c>
      <c r="I30" s="10">
        <v>2</v>
      </c>
      <c r="J30" s="10"/>
      <c r="K30" s="133"/>
      <c r="L30" s="133"/>
      <c r="M30" s="133"/>
      <c r="N30" s="133"/>
      <c r="P30" s="25"/>
      <c r="Q30" s="6"/>
      <c r="R30" s="5"/>
      <c r="S30" s="7"/>
      <c r="T30" s="8"/>
      <c r="U30" s="8"/>
      <c r="V30" s="8"/>
    </row>
  </sheetData>
  <mergeCells count="119">
    <mergeCell ref="A2:A3"/>
    <mergeCell ref="B2:B3"/>
    <mergeCell ref="C2:C3"/>
    <mergeCell ref="D2:D3"/>
    <mergeCell ref="A19:A20"/>
    <mergeCell ref="B19:B20"/>
    <mergeCell ref="C19:C20"/>
    <mergeCell ref="D19:D20"/>
    <mergeCell ref="O8:O9"/>
    <mergeCell ref="O10:O11"/>
    <mergeCell ref="O12:O13"/>
    <mergeCell ref="O14:O15"/>
    <mergeCell ref="M4:M5"/>
    <mergeCell ref="M6:M7"/>
    <mergeCell ref="M8:M9"/>
    <mergeCell ref="N4:N5"/>
    <mergeCell ref="N6:N7"/>
    <mergeCell ref="N8:N9"/>
    <mergeCell ref="O4:O5"/>
    <mergeCell ref="O6:O7"/>
    <mergeCell ref="A4:A5"/>
    <mergeCell ref="E4:E5"/>
    <mergeCell ref="B4:B5"/>
    <mergeCell ref="C4:C5"/>
    <mergeCell ref="A21:A22"/>
    <mergeCell ref="C25:C26"/>
    <mergeCell ref="D25:D26"/>
    <mergeCell ref="B27:B28"/>
    <mergeCell ref="C27:C28"/>
    <mergeCell ref="D27:D28"/>
    <mergeCell ref="D21:D22"/>
    <mergeCell ref="A18:N18"/>
    <mergeCell ref="A10:A11"/>
    <mergeCell ref="E10:E11"/>
    <mergeCell ref="B10:B11"/>
    <mergeCell ref="A12:A13"/>
    <mergeCell ref="B12:B13"/>
    <mergeCell ref="C12:C13"/>
    <mergeCell ref="D12:D13"/>
    <mergeCell ref="E12:E13"/>
    <mergeCell ref="M10:M11"/>
    <mergeCell ref="M12:M13"/>
    <mergeCell ref="M14:M15"/>
    <mergeCell ref="N10:N11"/>
    <mergeCell ref="N12:N13"/>
    <mergeCell ref="N14:N15"/>
    <mergeCell ref="N27:N28"/>
    <mergeCell ref="N23:N24"/>
    <mergeCell ref="A29:A30"/>
    <mergeCell ref="E29:E30"/>
    <mergeCell ref="K29:K30"/>
    <mergeCell ref="L29:L30"/>
    <mergeCell ref="M29:M30"/>
    <mergeCell ref="N29:N30"/>
    <mergeCell ref="A27:A28"/>
    <mergeCell ref="E27:E28"/>
    <mergeCell ref="K27:K28"/>
    <mergeCell ref="L27:L28"/>
    <mergeCell ref="M27:M28"/>
    <mergeCell ref="B29:B30"/>
    <mergeCell ref="C29:C30"/>
    <mergeCell ref="D29:D30"/>
    <mergeCell ref="A25:A26"/>
    <mergeCell ref="E25:E26"/>
    <mergeCell ref="K25:K26"/>
    <mergeCell ref="L25:L26"/>
    <mergeCell ref="M25:M26"/>
    <mergeCell ref="N25:N26"/>
    <mergeCell ref="A23:A24"/>
    <mergeCell ref="E23:E24"/>
    <mergeCell ref="K23:K24"/>
    <mergeCell ref="L23:L24"/>
    <mergeCell ref="M23:M24"/>
    <mergeCell ref="B23:B24"/>
    <mergeCell ref="C23:C24"/>
    <mergeCell ref="D23:D24"/>
    <mergeCell ref="B25:B26"/>
    <mergeCell ref="A1:M1"/>
    <mergeCell ref="L2:L3"/>
    <mergeCell ref="Q20:S20"/>
    <mergeCell ref="E21:E22"/>
    <mergeCell ref="K21:K22"/>
    <mergeCell ref="L21:L22"/>
    <mergeCell ref="M21:M22"/>
    <mergeCell ref="N21:N22"/>
    <mergeCell ref="K19:K20"/>
    <mergeCell ref="L19:L20"/>
    <mergeCell ref="M19:M20"/>
    <mergeCell ref="N19:N20"/>
    <mergeCell ref="C10:C11"/>
    <mergeCell ref="D10:D11"/>
    <mergeCell ref="B21:B22"/>
    <mergeCell ref="C21:C22"/>
    <mergeCell ref="L8:L9"/>
    <mergeCell ref="P3:R3"/>
    <mergeCell ref="L10:L11"/>
    <mergeCell ref="L6:L7"/>
    <mergeCell ref="L4:L5"/>
    <mergeCell ref="M2:M3"/>
    <mergeCell ref="N2:N3"/>
    <mergeCell ref="O2:O3"/>
    <mergeCell ref="L12:L13"/>
    <mergeCell ref="A14:A15"/>
    <mergeCell ref="B14:B15"/>
    <mergeCell ref="C14:C15"/>
    <mergeCell ref="D14:D15"/>
    <mergeCell ref="E14:E15"/>
    <mergeCell ref="L14:L15"/>
    <mergeCell ref="D4:D5"/>
    <mergeCell ref="A6:A7"/>
    <mergeCell ref="E6:E7"/>
    <mergeCell ref="A8:A9"/>
    <mergeCell ref="E8:E9"/>
    <mergeCell ref="B6:B7"/>
    <mergeCell ref="C6:C7"/>
    <mergeCell ref="D6:D7"/>
    <mergeCell ref="B8:B9"/>
    <mergeCell ref="C8:C9"/>
    <mergeCell ref="D8:D9"/>
  </mergeCells>
  <phoneticPr fontId="1"/>
  <dataValidations count="2">
    <dataValidation type="list" allowBlank="1" showInputMessage="1" showErrorMessage="1" sqref="F7:K7 F9:K9 F15:K15 F5:K5 F30:J30 F24:J24 F26:J26 F28:J28 F11:K11 F13:K13 F22:J22">
      <formula1>"0,1,2,3"</formula1>
    </dataValidation>
    <dataValidation type="list" allowBlank="1" showInputMessage="1" showErrorMessage="1" sqref="F6:K6 F4:K4 F10:K10 F27:J27 F29:J29 F23:J23 F25:J25 F8:K8 F21:J21 F12:K12 F14:K14">
      <formula1>"○,×"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4294967293" r:id="rId1"/>
  <headerFooter>
    <oddHeader>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328"/>
  <sheetViews>
    <sheetView tabSelected="1" topLeftCell="A262" workbookViewId="0">
      <selection activeCell="K240" sqref="K240:K241"/>
    </sheetView>
  </sheetViews>
  <sheetFormatPr defaultRowHeight="13.5" x14ac:dyDescent="0.15"/>
  <cols>
    <col min="1" max="1" width="2.125" customWidth="1"/>
    <col min="2" max="2" width="15.375" customWidth="1"/>
    <col min="3" max="3" width="5.375" customWidth="1"/>
    <col min="4" max="6" width="5.25" customWidth="1"/>
    <col min="7" max="10" width="5" customWidth="1"/>
    <col min="11" max="11" width="6.625" customWidth="1"/>
    <col min="12" max="13" width="6.125" customWidth="1"/>
    <col min="14" max="14" width="7.25" customWidth="1"/>
  </cols>
  <sheetData>
    <row r="1" spans="2:16" ht="49.9" customHeight="1" thickBot="1" x14ac:dyDescent="0.2">
      <c r="C1" s="190" t="s">
        <v>79</v>
      </c>
      <c r="D1" s="146"/>
      <c r="E1" s="146"/>
      <c r="F1" s="146"/>
      <c r="G1" s="146"/>
      <c r="H1" s="146"/>
      <c r="I1" s="146"/>
      <c r="J1" s="146"/>
    </row>
    <row r="2" spans="2:16" s="20" customFormat="1" ht="19.899999999999999" customHeight="1" thickBot="1" x14ac:dyDescent="0.2">
      <c r="B2" s="315" t="s">
        <v>76</v>
      </c>
      <c r="C2" s="175" t="s">
        <v>69</v>
      </c>
      <c r="D2" s="176"/>
      <c r="E2" s="176"/>
      <c r="F2" s="177"/>
      <c r="G2" s="176" t="s">
        <v>74</v>
      </c>
      <c r="H2" s="176"/>
      <c r="I2" s="176"/>
      <c r="J2" s="176"/>
      <c r="K2" s="175" t="s">
        <v>75</v>
      </c>
      <c r="L2" s="176"/>
      <c r="M2" s="176"/>
      <c r="N2" s="177"/>
    </row>
    <row r="3" spans="2:16" ht="64.900000000000006" customHeight="1" thickBot="1" x14ac:dyDescent="0.2">
      <c r="B3" s="316"/>
      <c r="C3" s="27" t="s">
        <v>70</v>
      </c>
      <c r="D3" s="28" t="s">
        <v>71</v>
      </c>
      <c r="E3" s="28" t="s">
        <v>72</v>
      </c>
      <c r="F3" s="29" t="s">
        <v>73</v>
      </c>
      <c r="G3" s="30" t="s">
        <v>70</v>
      </c>
      <c r="H3" s="28" t="s">
        <v>71</v>
      </c>
      <c r="I3" s="28" t="s">
        <v>72</v>
      </c>
      <c r="J3" s="31" t="s">
        <v>73</v>
      </c>
      <c r="K3" s="27" t="s">
        <v>70</v>
      </c>
      <c r="L3" s="28" t="s">
        <v>71</v>
      </c>
      <c r="M3" s="28" t="s">
        <v>72</v>
      </c>
      <c r="N3" s="29" t="s">
        <v>73</v>
      </c>
    </row>
    <row r="4" spans="2:16" ht="18.600000000000001" customHeight="1" x14ac:dyDescent="0.15">
      <c r="B4" s="178" t="s">
        <v>10</v>
      </c>
      <c r="C4" s="174" t="s">
        <v>51</v>
      </c>
      <c r="D4" s="183">
        <v>8</v>
      </c>
      <c r="E4" s="184">
        <v>1</v>
      </c>
      <c r="F4" s="185">
        <v>20</v>
      </c>
      <c r="G4" s="186">
        <f>+'１部'!N4</f>
        <v>2</v>
      </c>
      <c r="H4" s="187">
        <f>+'１部'!K4:K5</f>
        <v>3</v>
      </c>
      <c r="I4" s="187">
        <f>+'１部'!L4:L5</f>
        <v>1</v>
      </c>
      <c r="J4" s="188">
        <f>+'１部'!M4:M5</f>
        <v>8</v>
      </c>
      <c r="K4" s="189">
        <f>_xlfn.RANK.EQ(P4,$P$4:$P$14)</f>
        <v>1</v>
      </c>
      <c r="L4" s="187">
        <f>+D4+H4</f>
        <v>11</v>
      </c>
      <c r="M4" s="187">
        <f>+E4+I4</f>
        <v>2</v>
      </c>
      <c r="N4" s="188">
        <f>+F4+J4</f>
        <v>28</v>
      </c>
      <c r="P4">
        <f>+L4*1000+N4</f>
        <v>11028</v>
      </c>
    </row>
    <row r="5" spans="2:16" ht="18.600000000000001" customHeight="1" x14ac:dyDescent="0.15">
      <c r="B5" s="179"/>
      <c r="C5" s="173"/>
      <c r="D5" s="168"/>
      <c r="E5" s="100"/>
      <c r="F5" s="169"/>
      <c r="G5" s="170"/>
      <c r="H5" s="171"/>
      <c r="I5" s="171"/>
      <c r="J5" s="167"/>
      <c r="K5" s="172"/>
      <c r="L5" s="171"/>
      <c r="M5" s="171"/>
      <c r="N5" s="167"/>
    </row>
    <row r="6" spans="2:16" ht="18.600000000000001" customHeight="1" x14ac:dyDescent="0.15">
      <c r="B6" s="180" t="s">
        <v>5</v>
      </c>
      <c r="C6" s="150" t="s">
        <v>52</v>
      </c>
      <c r="D6" s="152">
        <v>6</v>
      </c>
      <c r="E6" s="99">
        <v>3</v>
      </c>
      <c r="F6" s="155">
        <v>19</v>
      </c>
      <c r="G6" s="157">
        <f>+'１部'!N6</f>
        <v>3</v>
      </c>
      <c r="H6" s="159">
        <f>+'１部'!K6:K7</f>
        <v>1</v>
      </c>
      <c r="I6" s="159">
        <f>+'１部'!L6:L7</f>
        <v>3</v>
      </c>
      <c r="J6" s="161">
        <f>+'１部'!M6:M7</f>
        <v>5</v>
      </c>
      <c r="K6" s="163">
        <f t="shared" ref="K6" si="0">_xlfn.RANK.EQ(P6,$P$4:$P$14)</f>
        <v>3</v>
      </c>
      <c r="L6" s="165">
        <f t="shared" ref="L6" si="1">+D6+H6</f>
        <v>7</v>
      </c>
      <c r="M6" s="165">
        <f t="shared" ref="M6" si="2">+E6+I6</f>
        <v>6</v>
      </c>
      <c r="N6" s="166">
        <f t="shared" ref="N6" si="3">+F6+J6</f>
        <v>24</v>
      </c>
      <c r="P6">
        <f t="shared" ref="P6" si="4">+L6*1000+N6</f>
        <v>7024</v>
      </c>
    </row>
    <row r="7" spans="2:16" ht="18.600000000000001" customHeight="1" x14ac:dyDescent="0.15">
      <c r="B7" s="181"/>
      <c r="C7" s="173"/>
      <c r="D7" s="168"/>
      <c r="E7" s="100"/>
      <c r="F7" s="169"/>
      <c r="G7" s="170"/>
      <c r="H7" s="171"/>
      <c r="I7" s="171"/>
      <c r="J7" s="167"/>
      <c r="K7" s="172"/>
      <c r="L7" s="171"/>
      <c r="M7" s="171"/>
      <c r="N7" s="167"/>
    </row>
    <row r="8" spans="2:16" ht="18.600000000000001" customHeight="1" x14ac:dyDescent="0.15">
      <c r="B8" s="180" t="s">
        <v>31</v>
      </c>
      <c r="C8" s="150" t="s">
        <v>53</v>
      </c>
      <c r="D8" s="152">
        <v>6</v>
      </c>
      <c r="E8" s="99">
        <v>3</v>
      </c>
      <c r="F8" s="155">
        <v>16</v>
      </c>
      <c r="G8" s="157">
        <f>+'１部'!N8</f>
        <v>3</v>
      </c>
      <c r="H8" s="159">
        <f>+'１部'!K8:K9</f>
        <v>1</v>
      </c>
      <c r="I8" s="159">
        <f>+'１部'!L8:L9</f>
        <v>3</v>
      </c>
      <c r="J8" s="161">
        <f>+'１部'!M8:M9</f>
        <v>5</v>
      </c>
      <c r="K8" s="163">
        <f t="shared" ref="K8" si="5">_xlfn.RANK.EQ(P8,$P$4:$P$14)</f>
        <v>4</v>
      </c>
      <c r="L8" s="165">
        <f t="shared" ref="L8" si="6">+D8+H8</f>
        <v>7</v>
      </c>
      <c r="M8" s="165">
        <f t="shared" ref="M8" si="7">+E8+I8</f>
        <v>6</v>
      </c>
      <c r="N8" s="166">
        <f t="shared" ref="N8" si="8">+F8+J8</f>
        <v>21</v>
      </c>
      <c r="P8">
        <f t="shared" ref="P8" si="9">+L8*1000+N8</f>
        <v>7021</v>
      </c>
    </row>
    <row r="9" spans="2:16" ht="18.600000000000001" customHeight="1" x14ac:dyDescent="0.15">
      <c r="B9" s="181"/>
      <c r="C9" s="173"/>
      <c r="D9" s="168"/>
      <c r="E9" s="100"/>
      <c r="F9" s="169"/>
      <c r="G9" s="170"/>
      <c r="H9" s="171"/>
      <c r="I9" s="171"/>
      <c r="J9" s="167"/>
      <c r="K9" s="172"/>
      <c r="L9" s="171"/>
      <c r="M9" s="171"/>
      <c r="N9" s="167"/>
    </row>
    <row r="10" spans="2:16" ht="18.600000000000001" customHeight="1" x14ac:dyDescent="0.15">
      <c r="B10" s="180" t="s">
        <v>9</v>
      </c>
      <c r="C10" s="150" t="s">
        <v>54</v>
      </c>
      <c r="D10" s="152">
        <v>6</v>
      </c>
      <c r="E10" s="99">
        <v>3</v>
      </c>
      <c r="F10" s="155">
        <v>14</v>
      </c>
      <c r="G10" s="157">
        <f>+'１部'!N10</f>
        <v>1</v>
      </c>
      <c r="H10" s="159">
        <f>+'１部'!K10:K11</f>
        <v>4</v>
      </c>
      <c r="I10" s="159">
        <f>+'１部'!L10:L11</f>
        <v>0</v>
      </c>
      <c r="J10" s="161">
        <f>+'１部'!M10:M11</f>
        <v>9</v>
      </c>
      <c r="K10" s="163">
        <f t="shared" ref="K10" si="10">_xlfn.RANK.EQ(P10,$P$4:$P$14)</f>
        <v>2</v>
      </c>
      <c r="L10" s="165">
        <f t="shared" ref="L10" si="11">+D10+H10</f>
        <v>10</v>
      </c>
      <c r="M10" s="165">
        <f t="shared" ref="M10" si="12">+E10+I10</f>
        <v>3</v>
      </c>
      <c r="N10" s="166">
        <f t="shared" ref="N10" si="13">+F10+J10</f>
        <v>23</v>
      </c>
      <c r="P10">
        <f t="shared" ref="P10" si="14">+L10*1000+N10</f>
        <v>10023</v>
      </c>
    </row>
    <row r="11" spans="2:16" ht="18.600000000000001" customHeight="1" x14ac:dyDescent="0.15">
      <c r="B11" s="181"/>
      <c r="C11" s="173"/>
      <c r="D11" s="168"/>
      <c r="E11" s="100"/>
      <c r="F11" s="169"/>
      <c r="G11" s="170"/>
      <c r="H11" s="171"/>
      <c r="I11" s="171"/>
      <c r="J11" s="167"/>
      <c r="K11" s="172"/>
      <c r="L11" s="171"/>
      <c r="M11" s="171"/>
      <c r="N11" s="167"/>
    </row>
    <row r="12" spans="2:16" ht="18.600000000000001" customHeight="1" x14ac:dyDescent="0.15">
      <c r="B12" s="180" t="s">
        <v>8</v>
      </c>
      <c r="C12" s="150" t="s">
        <v>55</v>
      </c>
      <c r="D12" s="152">
        <v>5</v>
      </c>
      <c r="E12" s="99">
        <v>4</v>
      </c>
      <c r="F12" s="155">
        <v>18</v>
      </c>
      <c r="G12" s="157">
        <f>+'１部'!N12</f>
        <v>5</v>
      </c>
      <c r="H12" s="159">
        <f>+'１部'!K12:K13</f>
        <v>1</v>
      </c>
      <c r="I12" s="159">
        <f>+'１部'!L12:L13</f>
        <v>3</v>
      </c>
      <c r="J12" s="161">
        <f>+'１部'!M12:M13</f>
        <v>3</v>
      </c>
      <c r="K12" s="163">
        <f t="shared" ref="K12" si="15">_xlfn.RANK.EQ(P12,$P$4:$P$14)</f>
        <v>5</v>
      </c>
      <c r="L12" s="165">
        <f t="shared" ref="L12" si="16">+D12+H12</f>
        <v>6</v>
      </c>
      <c r="M12" s="165">
        <f t="shared" ref="M12" si="17">+E12+I12</f>
        <v>7</v>
      </c>
      <c r="N12" s="166">
        <f t="shared" ref="N12" si="18">+F12+J12</f>
        <v>21</v>
      </c>
      <c r="P12">
        <f t="shared" ref="P12" si="19">+L12*1000+N12</f>
        <v>6021</v>
      </c>
    </row>
    <row r="13" spans="2:16" ht="18.600000000000001" customHeight="1" thickBot="1" x14ac:dyDescent="0.2">
      <c r="B13" s="182"/>
      <c r="C13" s="151"/>
      <c r="D13" s="153"/>
      <c r="E13" s="154"/>
      <c r="F13" s="156"/>
      <c r="G13" s="158"/>
      <c r="H13" s="160"/>
      <c r="I13" s="160"/>
      <c r="J13" s="162"/>
      <c r="K13" s="164"/>
      <c r="L13" s="160"/>
      <c r="M13" s="160"/>
      <c r="N13" s="162"/>
    </row>
    <row r="14" spans="2:16" ht="18.600000000000001" customHeight="1" x14ac:dyDescent="0.15">
      <c r="B14" s="194"/>
      <c r="C14" s="147"/>
      <c r="D14" s="147"/>
      <c r="E14" s="147"/>
      <c r="F14" s="147"/>
      <c r="G14" s="193"/>
      <c r="H14" s="193"/>
      <c r="I14" s="193"/>
      <c r="J14" s="193"/>
      <c r="K14" s="193"/>
      <c r="L14" s="193"/>
      <c r="M14" s="193"/>
      <c r="N14" s="193"/>
      <c r="P14">
        <f t="shared" ref="P14" si="20">+L14*1000+N14</f>
        <v>0</v>
      </c>
    </row>
    <row r="15" spans="2:16" ht="18.600000000000001" customHeight="1" x14ac:dyDescent="0.15">
      <c r="B15" s="194"/>
      <c r="C15" s="147"/>
      <c r="D15" s="147"/>
      <c r="E15" s="147"/>
      <c r="F15" s="147"/>
      <c r="G15" s="193"/>
      <c r="H15" s="193"/>
      <c r="I15" s="193"/>
      <c r="J15" s="193"/>
      <c r="K15" s="193"/>
      <c r="L15" s="193"/>
      <c r="M15" s="193"/>
      <c r="N15" s="193"/>
    </row>
    <row r="16" spans="2:16" ht="18.600000000000001" customHeight="1" x14ac:dyDescent="0.15">
      <c r="B16" s="194"/>
      <c r="C16" s="147"/>
      <c r="D16" s="147"/>
      <c r="E16" s="147"/>
      <c r="F16" s="147"/>
      <c r="G16" s="193"/>
      <c r="H16" s="193"/>
      <c r="I16" s="193"/>
      <c r="J16" s="193"/>
      <c r="K16" s="193"/>
      <c r="L16" s="193"/>
      <c r="M16" s="193"/>
      <c r="N16" s="193"/>
      <c r="P16">
        <f t="shared" ref="P16" si="21">+L16*1000+N16</f>
        <v>0</v>
      </c>
    </row>
    <row r="17" spans="2:16" ht="18.600000000000001" customHeight="1" x14ac:dyDescent="0.15">
      <c r="B17" s="194"/>
      <c r="C17" s="147"/>
      <c r="D17" s="147"/>
      <c r="E17" s="147"/>
      <c r="F17" s="147"/>
      <c r="G17" s="193"/>
      <c r="H17" s="193"/>
      <c r="I17" s="193"/>
      <c r="J17" s="193"/>
      <c r="K17" s="193"/>
      <c r="L17" s="193"/>
      <c r="M17" s="193"/>
      <c r="N17" s="193"/>
    </row>
    <row r="18" spans="2:16" ht="15.6" customHeight="1" x14ac:dyDescent="0.15"/>
    <row r="19" spans="2:16" ht="15.6" customHeight="1" x14ac:dyDescent="0.15"/>
    <row r="20" spans="2:16" ht="15.6" customHeight="1" thickBot="1" x14ac:dyDescent="0.2"/>
    <row r="21" spans="2:16" s="20" customFormat="1" ht="19.899999999999999" customHeight="1" thickBot="1" x14ac:dyDescent="0.2">
      <c r="B21" s="315" t="s">
        <v>77</v>
      </c>
      <c r="C21" s="175" t="s">
        <v>69</v>
      </c>
      <c r="D21" s="176"/>
      <c r="E21" s="176"/>
      <c r="F21" s="177"/>
      <c r="G21" s="176" t="s">
        <v>74</v>
      </c>
      <c r="H21" s="176"/>
      <c r="I21" s="176"/>
      <c r="J21" s="176"/>
      <c r="K21" s="175" t="s">
        <v>75</v>
      </c>
      <c r="L21" s="176"/>
      <c r="M21" s="176"/>
      <c r="N21" s="177"/>
    </row>
    <row r="22" spans="2:16" ht="64.900000000000006" customHeight="1" thickBot="1" x14ac:dyDescent="0.2">
      <c r="B22" s="316"/>
      <c r="C22" s="83" t="s">
        <v>70</v>
      </c>
      <c r="D22" s="81" t="s">
        <v>71</v>
      </c>
      <c r="E22" s="81" t="s">
        <v>72</v>
      </c>
      <c r="F22" s="82" t="s">
        <v>73</v>
      </c>
      <c r="G22" s="84" t="s">
        <v>70</v>
      </c>
      <c r="H22" s="81" t="s">
        <v>71</v>
      </c>
      <c r="I22" s="81" t="s">
        <v>72</v>
      </c>
      <c r="J22" s="85" t="s">
        <v>73</v>
      </c>
      <c r="K22" s="83" t="s">
        <v>70</v>
      </c>
      <c r="L22" s="81" t="s">
        <v>71</v>
      </c>
      <c r="M22" s="81" t="s">
        <v>72</v>
      </c>
      <c r="N22" s="82" t="s">
        <v>73</v>
      </c>
    </row>
    <row r="23" spans="2:16" ht="17.45" customHeight="1" x14ac:dyDescent="0.15">
      <c r="B23" s="178" t="s">
        <v>7</v>
      </c>
      <c r="C23" s="306" t="s">
        <v>56</v>
      </c>
      <c r="D23" s="308">
        <v>4</v>
      </c>
      <c r="E23" s="308">
        <v>5</v>
      </c>
      <c r="F23" s="309">
        <v>13</v>
      </c>
      <c r="G23" s="238">
        <f>+'１部'!N19</f>
        <v>1</v>
      </c>
      <c r="H23" s="236">
        <f>+'１部'!K19</f>
        <v>3</v>
      </c>
      <c r="I23" s="236">
        <f>+'１部'!L19</f>
        <v>1</v>
      </c>
      <c r="J23" s="237">
        <f>+'１部'!M19</f>
        <v>9</v>
      </c>
      <c r="K23" s="239" t="s">
        <v>196</v>
      </c>
      <c r="L23" s="236">
        <f>+D23+H23</f>
        <v>7</v>
      </c>
      <c r="M23" s="236">
        <f>+E23+I23</f>
        <v>6</v>
      </c>
      <c r="N23" s="237">
        <f>+F23+J23</f>
        <v>22</v>
      </c>
      <c r="P23">
        <f>+L23*100+N23</f>
        <v>722</v>
      </c>
    </row>
    <row r="24" spans="2:16" ht="17.45" customHeight="1" x14ac:dyDescent="0.15">
      <c r="B24" s="179"/>
      <c r="C24" s="307"/>
      <c r="D24" s="97"/>
      <c r="E24" s="97"/>
      <c r="F24" s="310"/>
      <c r="G24" s="231"/>
      <c r="H24" s="196"/>
      <c r="I24" s="196"/>
      <c r="J24" s="198"/>
      <c r="K24" s="233"/>
      <c r="L24" s="196"/>
      <c r="M24" s="196"/>
      <c r="N24" s="198"/>
    </row>
    <row r="25" spans="2:16" ht="17.45" customHeight="1" x14ac:dyDescent="0.15">
      <c r="B25" s="179" t="s">
        <v>6</v>
      </c>
      <c r="C25" s="307" t="s">
        <v>57</v>
      </c>
      <c r="D25" s="97">
        <v>4</v>
      </c>
      <c r="E25" s="97">
        <v>5</v>
      </c>
      <c r="F25" s="310">
        <v>11</v>
      </c>
      <c r="G25" s="231">
        <f>+'１部'!N21</f>
        <v>4</v>
      </c>
      <c r="H25" s="196">
        <f>+'１部'!K21</f>
        <v>1</v>
      </c>
      <c r="I25" s="196">
        <f>+'１部'!L21</f>
        <v>3</v>
      </c>
      <c r="J25" s="198">
        <f>+'１部'!M21</f>
        <v>4</v>
      </c>
      <c r="K25" s="233" t="s">
        <v>199</v>
      </c>
      <c r="L25" s="196">
        <f t="shared" ref="L25" si="22">+D25+H25</f>
        <v>5</v>
      </c>
      <c r="M25" s="196">
        <f t="shared" ref="M25" si="23">+E25+I25</f>
        <v>8</v>
      </c>
      <c r="N25" s="198">
        <f t="shared" ref="N25" si="24">+F25+J25</f>
        <v>15</v>
      </c>
      <c r="P25">
        <f t="shared" ref="P25" si="25">+L25*100+N25</f>
        <v>515</v>
      </c>
    </row>
    <row r="26" spans="2:16" ht="17.45" customHeight="1" x14ac:dyDescent="0.15">
      <c r="B26" s="179"/>
      <c r="C26" s="307"/>
      <c r="D26" s="97"/>
      <c r="E26" s="97"/>
      <c r="F26" s="310"/>
      <c r="G26" s="231"/>
      <c r="H26" s="196"/>
      <c r="I26" s="196"/>
      <c r="J26" s="198"/>
      <c r="K26" s="233"/>
      <c r="L26" s="196"/>
      <c r="M26" s="196"/>
      <c r="N26" s="198"/>
    </row>
    <row r="27" spans="2:16" ht="17.45" customHeight="1" x14ac:dyDescent="0.15">
      <c r="B27" s="305" t="s">
        <v>105</v>
      </c>
      <c r="C27" s="307" t="s">
        <v>58</v>
      </c>
      <c r="D27" s="97">
        <v>3</v>
      </c>
      <c r="E27" s="97">
        <v>6</v>
      </c>
      <c r="F27" s="310">
        <v>9</v>
      </c>
      <c r="G27" s="231">
        <f>+'１部'!N23</f>
        <v>2</v>
      </c>
      <c r="H27" s="196">
        <f>+'１部'!K23</f>
        <v>3</v>
      </c>
      <c r="I27" s="196">
        <f>+'１部'!L23</f>
        <v>1</v>
      </c>
      <c r="J27" s="198">
        <f>+'１部'!M23</f>
        <v>7</v>
      </c>
      <c r="K27" s="233" t="s">
        <v>197</v>
      </c>
      <c r="L27" s="196">
        <f t="shared" ref="L27" si="26">+D27+H27</f>
        <v>6</v>
      </c>
      <c r="M27" s="196">
        <f t="shared" ref="M27" si="27">+E27+I27</f>
        <v>7</v>
      </c>
      <c r="N27" s="198">
        <f t="shared" ref="N27" si="28">+F27+J27</f>
        <v>16</v>
      </c>
      <c r="P27">
        <f t="shared" ref="P27" si="29">+L27*100+N27</f>
        <v>616</v>
      </c>
    </row>
    <row r="28" spans="2:16" ht="17.45" customHeight="1" x14ac:dyDescent="0.15">
      <c r="B28" s="305"/>
      <c r="C28" s="307"/>
      <c r="D28" s="97"/>
      <c r="E28" s="97"/>
      <c r="F28" s="310"/>
      <c r="G28" s="231"/>
      <c r="H28" s="196"/>
      <c r="I28" s="196"/>
      <c r="J28" s="198"/>
      <c r="K28" s="233"/>
      <c r="L28" s="196"/>
      <c r="M28" s="196"/>
      <c r="N28" s="198"/>
    </row>
    <row r="29" spans="2:16" ht="17.45" customHeight="1" x14ac:dyDescent="0.15">
      <c r="B29" s="179" t="s">
        <v>32</v>
      </c>
      <c r="C29" s="307" t="s">
        <v>59</v>
      </c>
      <c r="D29" s="97">
        <v>2</v>
      </c>
      <c r="E29" s="97">
        <v>7</v>
      </c>
      <c r="F29" s="310">
        <v>10</v>
      </c>
      <c r="G29" s="231">
        <f>+'１部'!N25</f>
        <v>2</v>
      </c>
      <c r="H29" s="196">
        <f>+'１部'!K25</f>
        <v>3</v>
      </c>
      <c r="I29" s="196">
        <f>+'１部'!L25</f>
        <v>1</v>
      </c>
      <c r="J29" s="198">
        <f>+'１部'!M25</f>
        <v>7</v>
      </c>
      <c r="K29" s="233" t="s">
        <v>198</v>
      </c>
      <c r="L29" s="196">
        <f t="shared" ref="L29" si="30">+D29+H29</f>
        <v>5</v>
      </c>
      <c r="M29" s="196">
        <f t="shared" ref="M29" si="31">+E29+I29</f>
        <v>8</v>
      </c>
      <c r="N29" s="198">
        <f t="shared" ref="N29" si="32">+F29+J29</f>
        <v>17</v>
      </c>
      <c r="P29">
        <f t="shared" ref="P29" si="33">+L29*100+N29</f>
        <v>517</v>
      </c>
    </row>
    <row r="30" spans="2:16" ht="17.45" customHeight="1" x14ac:dyDescent="0.15">
      <c r="B30" s="179"/>
      <c r="C30" s="307"/>
      <c r="D30" s="97"/>
      <c r="E30" s="97"/>
      <c r="F30" s="310"/>
      <c r="G30" s="231"/>
      <c r="H30" s="196"/>
      <c r="I30" s="196"/>
      <c r="J30" s="198"/>
      <c r="K30" s="233"/>
      <c r="L30" s="196"/>
      <c r="M30" s="196"/>
      <c r="N30" s="198"/>
    </row>
    <row r="31" spans="2:16" ht="17.45" customHeight="1" x14ac:dyDescent="0.15">
      <c r="B31" s="179" t="s">
        <v>106</v>
      </c>
      <c r="C31" s="307" t="s">
        <v>60</v>
      </c>
      <c r="D31" s="97">
        <v>1</v>
      </c>
      <c r="E31" s="97">
        <v>8</v>
      </c>
      <c r="F31" s="310">
        <v>5</v>
      </c>
      <c r="G31" s="231">
        <f>+'１部'!N27</f>
        <v>5</v>
      </c>
      <c r="H31" s="196">
        <f>+'１部'!K27</f>
        <v>0</v>
      </c>
      <c r="I31" s="196">
        <f>+'１部'!L27</f>
        <v>4</v>
      </c>
      <c r="J31" s="198">
        <f>+'１部'!M27</f>
        <v>3</v>
      </c>
      <c r="K31" s="233" t="s">
        <v>200</v>
      </c>
      <c r="L31" s="196">
        <f t="shared" ref="L31" si="34">+D31+H31</f>
        <v>1</v>
      </c>
      <c r="M31" s="196">
        <f t="shared" ref="M31" si="35">+E31+I31</f>
        <v>12</v>
      </c>
      <c r="N31" s="198">
        <f t="shared" ref="N31" si="36">+F31+J31</f>
        <v>8</v>
      </c>
      <c r="P31">
        <f t="shared" ref="P31" si="37">+L31*100+N31</f>
        <v>108</v>
      </c>
    </row>
    <row r="32" spans="2:16" ht="17.45" customHeight="1" thickBot="1" x14ac:dyDescent="0.2">
      <c r="B32" s="311"/>
      <c r="C32" s="312"/>
      <c r="D32" s="313"/>
      <c r="E32" s="313"/>
      <c r="F32" s="314"/>
      <c r="G32" s="232"/>
      <c r="H32" s="197"/>
      <c r="I32" s="197"/>
      <c r="J32" s="199"/>
      <c r="K32" s="234"/>
      <c r="L32" s="197"/>
      <c r="M32" s="197"/>
      <c r="N32" s="199"/>
    </row>
    <row r="33" spans="2:16" ht="17.45" customHeight="1" x14ac:dyDescent="0.15">
      <c r="B33" s="195"/>
      <c r="C33" s="147"/>
      <c r="D33" s="147"/>
      <c r="E33" s="147"/>
      <c r="F33" s="147"/>
      <c r="G33" s="278"/>
      <c r="H33" s="193"/>
      <c r="I33" s="193"/>
      <c r="J33" s="193"/>
      <c r="K33" s="244"/>
      <c r="L33" s="193"/>
      <c r="M33" s="193"/>
      <c r="N33" s="193"/>
      <c r="P33">
        <f t="shared" ref="P33" si="38">+L33*100+N33</f>
        <v>0</v>
      </c>
    </row>
    <row r="34" spans="2:16" ht="17.45" customHeight="1" x14ac:dyDescent="0.15">
      <c r="B34" s="195"/>
      <c r="C34" s="147"/>
      <c r="D34" s="147"/>
      <c r="E34" s="147"/>
      <c r="F34" s="147"/>
      <c r="G34" s="278"/>
      <c r="H34" s="193"/>
      <c r="I34" s="193"/>
      <c r="J34" s="193"/>
      <c r="K34" s="244"/>
      <c r="L34" s="193"/>
      <c r="M34" s="193"/>
      <c r="N34" s="193"/>
    </row>
    <row r="35" spans="2:16" ht="17.45" customHeight="1" x14ac:dyDescent="0.15">
      <c r="B35" s="194"/>
      <c r="C35" s="147"/>
      <c r="D35" s="147"/>
      <c r="E35" s="147"/>
      <c r="F35" s="147"/>
      <c r="G35" s="193"/>
      <c r="H35" s="193"/>
      <c r="I35" s="193"/>
      <c r="J35" s="193"/>
      <c r="K35" s="193"/>
      <c r="L35" s="193"/>
      <c r="M35" s="193"/>
      <c r="N35" s="193"/>
      <c r="P35">
        <f t="shared" ref="P35" si="39">+L35*100+N35</f>
        <v>0</v>
      </c>
    </row>
    <row r="36" spans="2:16" ht="17.45" customHeight="1" x14ac:dyDescent="0.15">
      <c r="B36" s="194"/>
      <c r="C36" s="147"/>
      <c r="D36" s="147"/>
      <c r="E36" s="147"/>
      <c r="F36" s="147"/>
      <c r="G36" s="193"/>
      <c r="H36" s="193"/>
      <c r="I36" s="193"/>
      <c r="J36" s="193"/>
      <c r="K36" s="193"/>
      <c r="L36" s="193"/>
      <c r="M36" s="193"/>
      <c r="N36" s="193"/>
    </row>
    <row r="37" spans="2:16" ht="16.149999999999999" customHeight="1" x14ac:dyDescent="0.15"/>
    <row r="38" spans="2:16" ht="16.149999999999999" customHeight="1" x14ac:dyDescent="0.15"/>
    <row r="39" spans="2:16" ht="24.6" customHeight="1" x14ac:dyDescent="0.15">
      <c r="C39" s="191" t="s">
        <v>80</v>
      </c>
      <c r="D39" s="192"/>
      <c r="E39" s="192"/>
      <c r="F39" s="192"/>
      <c r="G39" s="192"/>
      <c r="H39" s="192"/>
      <c r="I39" s="192"/>
      <c r="J39" s="192"/>
    </row>
    <row r="40" spans="2:16" ht="24.6" customHeight="1" thickBot="1" x14ac:dyDescent="0.2">
      <c r="C40" s="135"/>
      <c r="D40" s="135"/>
      <c r="E40" s="135"/>
      <c r="F40" s="135"/>
      <c r="G40" s="135"/>
      <c r="H40" s="135"/>
      <c r="I40" s="135"/>
      <c r="J40" s="135"/>
    </row>
    <row r="41" spans="2:16" s="20" customFormat="1" ht="19.899999999999999" customHeight="1" thickBot="1" x14ac:dyDescent="0.2">
      <c r="B41" s="315" t="s">
        <v>37</v>
      </c>
      <c r="C41" s="221" t="s">
        <v>69</v>
      </c>
      <c r="D41" s="222"/>
      <c r="E41" s="222"/>
      <c r="F41" s="223"/>
      <c r="G41" s="221" t="s">
        <v>74</v>
      </c>
      <c r="H41" s="222"/>
      <c r="I41" s="222"/>
      <c r="J41" s="223"/>
      <c r="K41" s="224" t="s">
        <v>75</v>
      </c>
      <c r="L41" s="222"/>
      <c r="M41" s="222"/>
      <c r="N41" s="223"/>
    </row>
    <row r="42" spans="2:16" ht="66.599999999999994" customHeight="1" thickBot="1" x14ac:dyDescent="0.2">
      <c r="B42" s="316"/>
      <c r="C42" s="27" t="s">
        <v>70</v>
      </c>
      <c r="D42" s="28" t="s">
        <v>71</v>
      </c>
      <c r="E42" s="28" t="s">
        <v>72</v>
      </c>
      <c r="F42" s="29" t="s">
        <v>73</v>
      </c>
      <c r="G42" s="83" t="s">
        <v>70</v>
      </c>
      <c r="H42" s="81" t="s">
        <v>71</v>
      </c>
      <c r="I42" s="81" t="s">
        <v>72</v>
      </c>
      <c r="J42" s="82" t="s">
        <v>73</v>
      </c>
      <c r="K42" s="84" t="s">
        <v>70</v>
      </c>
      <c r="L42" s="81" t="s">
        <v>71</v>
      </c>
      <c r="M42" s="81" t="s">
        <v>72</v>
      </c>
      <c r="N42" s="82" t="s">
        <v>73</v>
      </c>
    </row>
    <row r="43" spans="2:16" ht="18.600000000000001" customHeight="1" x14ac:dyDescent="0.15">
      <c r="B43" s="302" t="s">
        <v>113</v>
      </c>
      <c r="C43" s="303" t="s">
        <v>51</v>
      </c>
      <c r="D43" s="276">
        <v>8</v>
      </c>
      <c r="E43" s="276">
        <v>0</v>
      </c>
      <c r="F43" s="304">
        <v>16</v>
      </c>
      <c r="G43" s="253">
        <f>+'2部'!N4</f>
        <v>2</v>
      </c>
      <c r="H43" s="254">
        <f>+'2部'!K4</f>
        <v>2</v>
      </c>
      <c r="I43" s="254">
        <f>+'2部'!L4</f>
        <v>2</v>
      </c>
      <c r="J43" s="255">
        <f>+'2部'!M4</f>
        <v>6</v>
      </c>
      <c r="K43" s="301">
        <f>_xlfn.RANK.EQ(P43,$P$43:$P$52)</f>
        <v>2</v>
      </c>
      <c r="L43" s="236">
        <f>+D43+H43</f>
        <v>10</v>
      </c>
      <c r="M43" s="236">
        <f>+E43+I43</f>
        <v>2</v>
      </c>
      <c r="N43" s="237">
        <f>+F43+J43</f>
        <v>22</v>
      </c>
      <c r="P43">
        <f t="shared" ref="P43:P55" si="40">+L43*1000+N43</f>
        <v>10022</v>
      </c>
    </row>
    <row r="44" spans="2:16" ht="18.600000000000001" customHeight="1" x14ac:dyDescent="0.15">
      <c r="B44" s="296"/>
      <c r="C44" s="258"/>
      <c r="D44" s="133"/>
      <c r="E44" s="133"/>
      <c r="F44" s="295"/>
      <c r="G44" s="247"/>
      <c r="H44" s="202"/>
      <c r="I44" s="202"/>
      <c r="J44" s="249"/>
      <c r="K44" s="204"/>
      <c r="L44" s="196"/>
      <c r="M44" s="196"/>
      <c r="N44" s="198"/>
      <c r="P44">
        <f t="shared" si="40"/>
        <v>0</v>
      </c>
    </row>
    <row r="45" spans="2:16" ht="18.600000000000001" customHeight="1" x14ac:dyDescent="0.15">
      <c r="B45" s="300" t="s">
        <v>114</v>
      </c>
      <c r="C45" s="270" t="s">
        <v>52</v>
      </c>
      <c r="D45" s="132">
        <v>6</v>
      </c>
      <c r="E45" s="132">
        <v>2</v>
      </c>
      <c r="F45" s="298">
        <v>19</v>
      </c>
      <c r="G45" s="247">
        <f>+'2部'!N6</f>
        <v>1</v>
      </c>
      <c r="H45" s="202">
        <f>+'2部'!K6</f>
        <v>4</v>
      </c>
      <c r="I45" s="202">
        <f>+'2部'!L6</f>
        <v>0</v>
      </c>
      <c r="J45" s="249">
        <f>+'2部'!M6</f>
        <v>9</v>
      </c>
      <c r="K45" s="204">
        <f t="shared" ref="K45" si="41">_xlfn.RANK.EQ(P45,$P$43:$P$52)</f>
        <v>1</v>
      </c>
      <c r="L45" s="196">
        <f t="shared" ref="L45" si="42">+D45+H45</f>
        <v>10</v>
      </c>
      <c r="M45" s="196">
        <f t="shared" ref="M45" si="43">+E45+I45</f>
        <v>2</v>
      </c>
      <c r="N45" s="198">
        <f t="shared" ref="N45" si="44">+F45+J45</f>
        <v>28</v>
      </c>
      <c r="P45">
        <f t="shared" si="40"/>
        <v>10028</v>
      </c>
    </row>
    <row r="46" spans="2:16" ht="18.600000000000001" customHeight="1" x14ac:dyDescent="0.15">
      <c r="B46" s="300"/>
      <c r="C46" s="258"/>
      <c r="D46" s="133"/>
      <c r="E46" s="133"/>
      <c r="F46" s="295"/>
      <c r="G46" s="247"/>
      <c r="H46" s="202"/>
      <c r="I46" s="202"/>
      <c r="J46" s="249"/>
      <c r="K46" s="204"/>
      <c r="L46" s="196"/>
      <c r="M46" s="196"/>
      <c r="N46" s="198"/>
      <c r="P46">
        <f t="shared" si="40"/>
        <v>0</v>
      </c>
    </row>
    <row r="47" spans="2:16" ht="18.600000000000001" customHeight="1" x14ac:dyDescent="0.15">
      <c r="B47" s="296" t="s">
        <v>11</v>
      </c>
      <c r="C47" s="270" t="s">
        <v>53</v>
      </c>
      <c r="D47" s="132">
        <v>6</v>
      </c>
      <c r="E47" s="132">
        <v>2</v>
      </c>
      <c r="F47" s="298">
        <v>17</v>
      </c>
      <c r="G47" s="247">
        <f>+'2部'!N8</f>
        <v>3</v>
      </c>
      <c r="H47" s="202">
        <f>+'2部'!K8</f>
        <v>1</v>
      </c>
      <c r="I47" s="202">
        <f>+'2部'!L8</f>
        <v>3</v>
      </c>
      <c r="J47" s="249">
        <f>+'2部'!M8</f>
        <v>5</v>
      </c>
      <c r="K47" s="204">
        <f t="shared" ref="K47" si="45">_xlfn.RANK.EQ(P47,$P$43:$P$52)</f>
        <v>3</v>
      </c>
      <c r="L47" s="196">
        <f t="shared" ref="L47" si="46">+D47+H47</f>
        <v>7</v>
      </c>
      <c r="M47" s="196">
        <f t="shared" ref="M47" si="47">+E47+I47</f>
        <v>5</v>
      </c>
      <c r="N47" s="198">
        <f t="shared" ref="N47" si="48">+F47+J47</f>
        <v>22</v>
      </c>
      <c r="P47">
        <f t="shared" si="40"/>
        <v>7022</v>
      </c>
    </row>
    <row r="48" spans="2:16" ht="18.600000000000001" customHeight="1" x14ac:dyDescent="0.15">
      <c r="B48" s="296"/>
      <c r="C48" s="258"/>
      <c r="D48" s="133"/>
      <c r="E48" s="133"/>
      <c r="F48" s="295"/>
      <c r="G48" s="247"/>
      <c r="H48" s="202"/>
      <c r="I48" s="202"/>
      <c r="J48" s="249"/>
      <c r="K48" s="204"/>
      <c r="L48" s="196"/>
      <c r="M48" s="196"/>
      <c r="N48" s="198"/>
      <c r="P48">
        <f t="shared" si="40"/>
        <v>0</v>
      </c>
    </row>
    <row r="49" spans="2:16" ht="18.600000000000001" customHeight="1" x14ac:dyDescent="0.15">
      <c r="B49" s="296" t="s">
        <v>115</v>
      </c>
      <c r="C49" s="270" t="s">
        <v>54</v>
      </c>
      <c r="D49" s="132">
        <v>6</v>
      </c>
      <c r="E49" s="132">
        <v>2</v>
      </c>
      <c r="F49" s="298">
        <v>16</v>
      </c>
      <c r="G49" s="247">
        <f>+'2部'!N10</f>
        <v>4</v>
      </c>
      <c r="H49" s="202">
        <f>+'2部'!K10</f>
        <v>1</v>
      </c>
      <c r="I49" s="202">
        <f>+'2部'!L10</f>
        <v>3</v>
      </c>
      <c r="J49" s="249">
        <f>+'2部'!M10</f>
        <v>4</v>
      </c>
      <c r="K49" s="204">
        <f t="shared" ref="K49" si="49">_xlfn.RANK.EQ(P49,$P$43:$P$52)</f>
        <v>4</v>
      </c>
      <c r="L49" s="196">
        <f t="shared" ref="L49" si="50">+D49+H49</f>
        <v>7</v>
      </c>
      <c r="M49" s="196">
        <f t="shared" ref="M49" si="51">+E49+I49</f>
        <v>5</v>
      </c>
      <c r="N49" s="198">
        <f t="shared" ref="N49" si="52">+F49+J49</f>
        <v>20</v>
      </c>
      <c r="P49">
        <f t="shared" si="40"/>
        <v>7020</v>
      </c>
    </row>
    <row r="50" spans="2:16" ht="18.600000000000001" customHeight="1" x14ac:dyDescent="0.15">
      <c r="B50" s="296"/>
      <c r="C50" s="258"/>
      <c r="D50" s="133"/>
      <c r="E50" s="133"/>
      <c r="F50" s="295"/>
      <c r="G50" s="247"/>
      <c r="H50" s="202"/>
      <c r="I50" s="202"/>
      <c r="J50" s="249"/>
      <c r="K50" s="204"/>
      <c r="L50" s="196"/>
      <c r="M50" s="196"/>
      <c r="N50" s="198"/>
      <c r="P50">
        <f t="shared" si="40"/>
        <v>0</v>
      </c>
    </row>
    <row r="51" spans="2:16" ht="18.600000000000001" customHeight="1" x14ac:dyDescent="0.15">
      <c r="B51" s="296" t="s">
        <v>118</v>
      </c>
      <c r="C51" s="270" t="s">
        <v>55</v>
      </c>
      <c r="D51" s="132">
        <v>3</v>
      </c>
      <c r="E51" s="132">
        <v>5</v>
      </c>
      <c r="F51" s="298">
        <v>11</v>
      </c>
      <c r="G51" s="247">
        <f>+'2部'!N12</f>
        <v>5</v>
      </c>
      <c r="H51" s="202">
        <f>+'2部'!K12</f>
        <v>2</v>
      </c>
      <c r="I51" s="202">
        <f>+'2部'!L12</f>
        <v>2</v>
      </c>
      <c r="J51" s="249">
        <f>+'2部'!M12</f>
        <v>6</v>
      </c>
      <c r="K51" s="204">
        <f t="shared" ref="K51" si="53">_xlfn.RANK.EQ(P51,$P$43:$P$52)</f>
        <v>5</v>
      </c>
      <c r="L51" s="196">
        <f t="shared" ref="L51" si="54">+D51+H51</f>
        <v>5</v>
      </c>
      <c r="M51" s="196">
        <f t="shared" ref="M51" si="55">+E51+I51</f>
        <v>7</v>
      </c>
      <c r="N51" s="198">
        <f t="shared" ref="N51" si="56">+F51+J51</f>
        <v>17</v>
      </c>
      <c r="P51">
        <f t="shared" si="40"/>
        <v>5017</v>
      </c>
    </row>
    <row r="52" spans="2:16" ht="18.600000000000001" customHeight="1" thickBot="1" x14ac:dyDescent="0.2">
      <c r="B52" s="297"/>
      <c r="C52" s="284"/>
      <c r="D52" s="285"/>
      <c r="E52" s="285"/>
      <c r="F52" s="299"/>
      <c r="G52" s="248"/>
      <c r="H52" s="203"/>
      <c r="I52" s="203"/>
      <c r="J52" s="250"/>
      <c r="K52" s="205"/>
      <c r="L52" s="197"/>
      <c r="M52" s="197"/>
      <c r="N52" s="199"/>
      <c r="P52">
        <f t="shared" si="40"/>
        <v>0</v>
      </c>
    </row>
    <row r="53" spans="2:16" ht="18.600000000000001" customHeight="1" x14ac:dyDescent="0.15">
      <c r="B53" s="194"/>
      <c r="C53" s="147"/>
      <c r="D53" s="147"/>
      <c r="E53" s="147"/>
      <c r="F53" s="147"/>
      <c r="G53" s="193"/>
      <c r="H53" s="193"/>
      <c r="I53" s="193"/>
      <c r="J53" s="193"/>
      <c r="K53" s="193"/>
      <c r="L53" s="193"/>
      <c r="M53" s="193"/>
      <c r="N53" s="193"/>
      <c r="P53">
        <f t="shared" si="40"/>
        <v>0</v>
      </c>
    </row>
    <row r="54" spans="2:16" ht="18.600000000000001" customHeight="1" x14ac:dyDescent="0.15">
      <c r="B54" s="194"/>
      <c r="C54" s="147"/>
      <c r="D54" s="147"/>
      <c r="E54" s="147"/>
      <c r="F54" s="147"/>
      <c r="G54" s="193"/>
      <c r="H54" s="193"/>
      <c r="I54" s="193"/>
      <c r="J54" s="193"/>
      <c r="K54" s="193"/>
      <c r="L54" s="193"/>
      <c r="M54" s="193"/>
      <c r="N54" s="193"/>
      <c r="P54">
        <f t="shared" si="40"/>
        <v>0</v>
      </c>
    </row>
    <row r="55" spans="2:16" ht="18.600000000000001" customHeight="1" x14ac:dyDescent="0.15">
      <c r="B55" s="194"/>
      <c r="C55" s="147"/>
      <c r="D55" s="147"/>
      <c r="E55" s="147"/>
      <c r="F55" s="147"/>
      <c r="G55" s="193"/>
      <c r="H55" s="193"/>
      <c r="I55" s="193"/>
      <c r="J55" s="193"/>
      <c r="K55" s="193"/>
      <c r="L55" s="193"/>
      <c r="M55" s="193"/>
      <c r="N55" s="193"/>
      <c r="P55">
        <f t="shared" si="40"/>
        <v>0</v>
      </c>
    </row>
    <row r="56" spans="2:16" ht="18.600000000000001" customHeight="1" x14ac:dyDescent="0.15">
      <c r="B56" s="194"/>
      <c r="C56" s="147"/>
      <c r="D56" s="147"/>
      <c r="E56" s="147"/>
      <c r="F56" s="147"/>
      <c r="G56" s="193"/>
      <c r="H56" s="193"/>
      <c r="I56" s="193"/>
      <c r="J56" s="193"/>
      <c r="K56" s="193"/>
      <c r="L56" s="193"/>
      <c r="M56" s="193"/>
      <c r="N56" s="193"/>
    </row>
    <row r="59" spans="2:16" ht="14.25" thickBot="1" x14ac:dyDescent="0.2"/>
    <row r="60" spans="2:16" s="20" customFormat="1" ht="19.899999999999999" customHeight="1" thickBot="1" x14ac:dyDescent="0.2">
      <c r="B60" s="315" t="s">
        <v>39</v>
      </c>
      <c r="C60" s="221" t="s">
        <v>69</v>
      </c>
      <c r="D60" s="222"/>
      <c r="E60" s="222"/>
      <c r="F60" s="223"/>
      <c r="G60" s="221" t="s">
        <v>74</v>
      </c>
      <c r="H60" s="222"/>
      <c r="I60" s="222"/>
      <c r="J60" s="223"/>
      <c r="K60" s="224" t="s">
        <v>75</v>
      </c>
      <c r="L60" s="222"/>
      <c r="M60" s="222"/>
      <c r="N60" s="223"/>
    </row>
    <row r="61" spans="2:16" ht="64.900000000000006" customHeight="1" thickBot="1" x14ac:dyDescent="0.2">
      <c r="B61" s="316"/>
      <c r="C61" s="27" t="s">
        <v>70</v>
      </c>
      <c r="D61" s="28" t="s">
        <v>71</v>
      </c>
      <c r="E61" s="28" t="s">
        <v>72</v>
      </c>
      <c r="F61" s="29" t="s">
        <v>73</v>
      </c>
      <c r="G61" s="83" t="s">
        <v>70</v>
      </c>
      <c r="H61" s="81" t="s">
        <v>71</v>
      </c>
      <c r="I61" s="81" t="s">
        <v>72</v>
      </c>
      <c r="J61" s="82" t="s">
        <v>73</v>
      </c>
      <c r="K61" s="30" t="s">
        <v>70</v>
      </c>
      <c r="L61" s="28" t="s">
        <v>71</v>
      </c>
      <c r="M61" s="28" t="s">
        <v>72</v>
      </c>
      <c r="N61" s="29" t="s">
        <v>73</v>
      </c>
    </row>
    <row r="62" spans="2:16" ht="18" customHeight="1" x14ac:dyDescent="0.15">
      <c r="B62" s="257" t="s">
        <v>12</v>
      </c>
      <c r="C62" s="258" t="s">
        <v>179</v>
      </c>
      <c r="D62" s="133">
        <v>3</v>
      </c>
      <c r="E62" s="133">
        <v>5</v>
      </c>
      <c r="F62" s="295">
        <v>11</v>
      </c>
      <c r="G62" s="253">
        <f>+'2部'!N19</f>
        <v>1</v>
      </c>
      <c r="H62" s="254">
        <f>+'2部'!K19</f>
        <v>3</v>
      </c>
      <c r="I62" s="254">
        <f>+'2部'!L19</f>
        <v>0</v>
      </c>
      <c r="J62" s="255">
        <f>+'2部'!M19</f>
        <v>7</v>
      </c>
      <c r="K62" s="215">
        <f t="shared" ref="K62" si="57">_xlfn.RANK.EQ(P62,$P$43:$P$75)</f>
        <v>6</v>
      </c>
      <c r="L62" s="171">
        <f>+D62+H62</f>
        <v>6</v>
      </c>
      <c r="M62" s="171">
        <f>+E62+I62</f>
        <v>5</v>
      </c>
      <c r="N62" s="167">
        <f>+F62+J62</f>
        <v>18</v>
      </c>
      <c r="P62">
        <f>+L62*100+N62</f>
        <v>618</v>
      </c>
    </row>
    <row r="63" spans="2:16" ht="18" customHeight="1" x14ac:dyDescent="0.15">
      <c r="B63" s="260"/>
      <c r="C63" s="229"/>
      <c r="D63" s="136"/>
      <c r="E63" s="136"/>
      <c r="F63" s="293"/>
      <c r="G63" s="247"/>
      <c r="H63" s="202"/>
      <c r="I63" s="202"/>
      <c r="J63" s="249"/>
      <c r="K63" s="204"/>
      <c r="L63" s="196"/>
      <c r="M63" s="196"/>
      <c r="N63" s="198"/>
    </row>
    <row r="64" spans="2:16" ht="18" customHeight="1" x14ac:dyDescent="0.15">
      <c r="B64" s="225" t="s">
        <v>120</v>
      </c>
      <c r="C64" s="229" t="s">
        <v>180</v>
      </c>
      <c r="D64" s="136">
        <v>3</v>
      </c>
      <c r="E64" s="136">
        <v>5</v>
      </c>
      <c r="F64" s="293">
        <v>8</v>
      </c>
      <c r="G64" s="247">
        <f>+'2部'!N21</f>
        <v>2</v>
      </c>
      <c r="H64" s="202">
        <f>+'2部'!K21</f>
        <v>1</v>
      </c>
      <c r="I64" s="202">
        <f>+'2部'!L21</f>
        <v>2</v>
      </c>
      <c r="J64" s="249">
        <f>+'2部'!M21</f>
        <v>4</v>
      </c>
      <c r="K64" s="204">
        <f t="shared" ref="K64" si="58">_xlfn.RANK.EQ(P64,$P$43:$P$75)</f>
        <v>7</v>
      </c>
      <c r="L64" s="196">
        <f t="shared" ref="L64" si="59">+D64+H64</f>
        <v>4</v>
      </c>
      <c r="M64" s="196">
        <f t="shared" ref="M64" si="60">+E64+I64</f>
        <v>7</v>
      </c>
      <c r="N64" s="198">
        <f t="shared" ref="N64" si="61">+F64+J64</f>
        <v>12</v>
      </c>
      <c r="P64">
        <f>+L64*100+N64</f>
        <v>412</v>
      </c>
    </row>
    <row r="65" spans="2:16" ht="18" customHeight="1" x14ac:dyDescent="0.15">
      <c r="B65" s="225"/>
      <c r="C65" s="229"/>
      <c r="D65" s="136"/>
      <c r="E65" s="136"/>
      <c r="F65" s="293"/>
      <c r="G65" s="247"/>
      <c r="H65" s="202"/>
      <c r="I65" s="202"/>
      <c r="J65" s="249"/>
      <c r="K65" s="204"/>
      <c r="L65" s="196"/>
      <c r="M65" s="196"/>
      <c r="N65" s="198"/>
    </row>
    <row r="66" spans="2:16" ht="18" customHeight="1" x14ac:dyDescent="0.15">
      <c r="B66" s="225" t="s">
        <v>124</v>
      </c>
      <c r="C66" s="229" t="s">
        <v>181</v>
      </c>
      <c r="D66" s="136">
        <v>1</v>
      </c>
      <c r="E66" s="136">
        <v>7</v>
      </c>
      <c r="F66" s="293">
        <v>6</v>
      </c>
      <c r="G66" s="247">
        <f>+'2部'!N23</f>
        <v>2</v>
      </c>
      <c r="H66" s="202">
        <f>+'2部'!K23</f>
        <v>1</v>
      </c>
      <c r="I66" s="202">
        <f>+'2部'!L23</f>
        <v>2</v>
      </c>
      <c r="J66" s="249">
        <f>+'2部'!M23</f>
        <v>4</v>
      </c>
      <c r="K66" s="204">
        <f t="shared" ref="K66" si="62">_xlfn.RANK.EQ(P66,$P$43:$P$75)</f>
        <v>8</v>
      </c>
      <c r="L66" s="196">
        <f t="shared" ref="L66" si="63">+D66+H66</f>
        <v>2</v>
      </c>
      <c r="M66" s="196">
        <f t="shared" ref="M66" si="64">+E66+I66</f>
        <v>9</v>
      </c>
      <c r="N66" s="198">
        <f t="shared" ref="N66" si="65">+F66+J66</f>
        <v>10</v>
      </c>
      <c r="P66">
        <f>+L66*100+N66</f>
        <v>210</v>
      </c>
    </row>
    <row r="67" spans="2:16" ht="18" customHeight="1" x14ac:dyDescent="0.15">
      <c r="B67" s="225"/>
      <c r="C67" s="229"/>
      <c r="D67" s="136"/>
      <c r="E67" s="136"/>
      <c r="F67" s="293"/>
      <c r="G67" s="247"/>
      <c r="H67" s="202"/>
      <c r="I67" s="202"/>
      <c r="J67" s="249"/>
      <c r="K67" s="204"/>
      <c r="L67" s="196"/>
      <c r="M67" s="196"/>
      <c r="N67" s="198"/>
    </row>
    <row r="68" spans="2:16" ht="18" customHeight="1" x14ac:dyDescent="0.15">
      <c r="B68" s="225" t="s">
        <v>122</v>
      </c>
      <c r="C68" s="229" t="s">
        <v>182</v>
      </c>
      <c r="D68" s="136">
        <v>0</v>
      </c>
      <c r="E68" s="136">
        <v>8</v>
      </c>
      <c r="F68" s="293">
        <v>3</v>
      </c>
      <c r="G68" s="247">
        <f>+'2部'!N25</f>
        <v>4</v>
      </c>
      <c r="H68" s="202">
        <f>+'2部'!K25</f>
        <v>1</v>
      </c>
      <c r="I68" s="202">
        <f>+'2部'!L25</f>
        <v>2</v>
      </c>
      <c r="J68" s="249">
        <f>+'2部'!M25</f>
        <v>3</v>
      </c>
      <c r="K68" s="204">
        <f t="shared" ref="K68" si="66">_xlfn.RANK.EQ(P68,$P$43:$P$75)</f>
        <v>9</v>
      </c>
      <c r="L68" s="196">
        <f t="shared" ref="L68" si="67">+D68+H68</f>
        <v>1</v>
      </c>
      <c r="M68" s="196">
        <f t="shared" ref="M68" si="68">+E68+I68</f>
        <v>10</v>
      </c>
      <c r="N68" s="198">
        <f t="shared" ref="N68" si="69">+F68+J68</f>
        <v>6</v>
      </c>
      <c r="P68">
        <f>+L68*100+N68</f>
        <v>106</v>
      </c>
    </row>
    <row r="69" spans="2:16" ht="18" customHeight="1" thickBot="1" x14ac:dyDescent="0.2">
      <c r="B69" s="226"/>
      <c r="C69" s="230"/>
      <c r="D69" s="210"/>
      <c r="E69" s="210"/>
      <c r="F69" s="294"/>
      <c r="G69" s="248"/>
      <c r="H69" s="203"/>
      <c r="I69" s="203"/>
      <c r="J69" s="250"/>
      <c r="K69" s="205"/>
      <c r="L69" s="197"/>
      <c r="M69" s="197"/>
      <c r="N69" s="199"/>
    </row>
    <row r="70" spans="2:16" ht="18" customHeight="1" x14ac:dyDescent="0.15">
      <c r="B70" s="194"/>
      <c r="C70" s="147"/>
      <c r="D70" s="147"/>
      <c r="E70" s="147"/>
      <c r="F70" s="147"/>
      <c r="G70" s="193"/>
      <c r="H70" s="278"/>
      <c r="I70" s="193"/>
      <c r="J70" s="193"/>
      <c r="K70" s="244"/>
      <c r="L70" s="193"/>
      <c r="M70" s="193"/>
      <c r="N70" s="193"/>
      <c r="P70">
        <f>+L70*100+N70</f>
        <v>0</v>
      </c>
    </row>
    <row r="71" spans="2:16" ht="18" customHeight="1" x14ac:dyDescent="0.15">
      <c r="B71" s="194"/>
      <c r="C71" s="147"/>
      <c r="D71" s="147"/>
      <c r="E71" s="147"/>
      <c r="F71" s="147"/>
      <c r="G71" s="193"/>
      <c r="H71" s="278"/>
      <c r="I71" s="193"/>
      <c r="J71" s="193"/>
      <c r="K71" s="244"/>
      <c r="L71" s="193"/>
      <c r="M71" s="193"/>
      <c r="N71" s="193"/>
    </row>
    <row r="72" spans="2:16" ht="18" customHeight="1" x14ac:dyDescent="0.15">
      <c r="B72" s="194"/>
      <c r="C72" s="147"/>
      <c r="D72" s="147"/>
      <c r="E72" s="147"/>
      <c r="F72" s="147"/>
      <c r="G72" s="193"/>
      <c r="H72" s="193"/>
      <c r="I72" s="193"/>
      <c r="J72" s="193"/>
      <c r="K72" s="193"/>
      <c r="L72" s="193"/>
      <c r="M72" s="193"/>
      <c r="N72" s="193"/>
      <c r="P72">
        <f>+L72*100+N72</f>
        <v>0</v>
      </c>
    </row>
    <row r="73" spans="2:16" ht="18" customHeight="1" x14ac:dyDescent="0.15">
      <c r="B73" s="194"/>
      <c r="C73" s="147"/>
      <c r="D73" s="147"/>
      <c r="E73" s="147"/>
      <c r="F73" s="147"/>
      <c r="G73" s="193"/>
      <c r="H73" s="193"/>
      <c r="I73" s="193"/>
      <c r="J73" s="193"/>
      <c r="K73" s="193"/>
      <c r="L73" s="193"/>
      <c r="M73" s="193"/>
      <c r="N73" s="193"/>
    </row>
    <row r="74" spans="2:16" ht="18" customHeight="1" x14ac:dyDescent="0.15">
      <c r="B74" s="194"/>
      <c r="C74" s="147"/>
      <c r="D74" s="147"/>
      <c r="E74" s="147"/>
      <c r="F74" s="147"/>
      <c r="G74" s="193"/>
      <c r="H74" s="193"/>
      <c r="I74" s="193"/>
      <c r="J74" s="193"/>
      <c r="K74" s="193"/>
      <c r="L74" s="193"/>
      <c r="M74" s="193"/>
      <c r="N74" s="193"/>
      <c r="P74">
        <f>+L74*100+N74</f>
        <v>0</v>
      </c>
    </row>
    <row r="75" spans="2:16" ht="18" customHeight="1" x14ac:dyDescent="0.15">
      <c r="B75" s="194"/>
      <c r="C75" s="147"/>
      <c r="D75" s="147"/>
      <c r="E75" s="147"/>
      <c r="F75" s="147"/>
      <c r="G75" s="193"/>
      <c r="H75" s="193"/>
      <c r="I75" s="193"/>
      <c r="J75" s="193"/>
      <c r="K75" s="193"/>
      <c r="L75" s="193"/>
      <c r="M75" s="193"/>
      <c r="N75" s="193"/>
    </row>
    <row r="77" spans="2:16" ht="24" customHeight="1" x14ac:dyDescent="0.15">
      <c r="C77" s="191" t="s">
        <v>81</v>
      </c>
      <c r="D77" s="192"/>
      <c r="E77" s="192"/>
      <c r="F77" s="192"/>
      <c r="G77" s="192"/>
      <c r="H77" s="192"/>
      <c r="I77" s="192"/>
      <c r="J77" s="192"/>
    </row>
    <row r="78" spans="2:16" ht="24" customHeight="1" thickBot="1" x14ac:dyDescent="0.2">
      <c r="C78" s="135"/>
      <c r="D78" s="135"/>
      <c r="E78" s="135"/>
      <c r="F78" s="135"/>
      <c r="G78" s="135"/>
      <c r="H78" s="135"/>
      <c r="I78" s="135"/>
      <c r="J78" s="135"/>
    </row>
    <row r="79" spans="2:16" s="20" customFormat="1" ht="19.899999999999999" customHeight="1" thickBot="1" x14ac:dyDescent="0.2">
      <c r="B79" s="315" t="s">
        <v>38</v>
      </c>
      <c r="C79" s="221" t="s">
        <v>69</v>
      </c>
      <c r="D79" s="222"/>
      <c r="E79" s="222"/>
      <c r="F79" s="223"/>
      <c r="G79" s="221" t="s">
        <v>74</v>
      </c>
      <c r="H79" s="222"/>
      <c r="I79" s="222"/>
      <c r="J79" s="223"/>
      <c r="K79" s="224" t="s">
        <v>75</v>
      </c>
      <c r="L79" s="222"/>
      <c r="M79" s="222"/>
      <c r="N79" s="223"/>
    </row>
    <row r="80" spans="2:16" ht="64.900000000000006" customHeight="1" thickBot="1" x14ac:dyDescent="0.2">
      <c r="B80" s="316"/>
      <c r="C80" s="27" t="s">
        <v>70</v>
      </c>
      <c r="D80" s="28" t="s">
        <v>71</v>
      </c>
      <c r="E80" s="28" t="s">
        <v>72</v>
      </c>
      <c r="F80" s="29" t="s">
        <v>73</v>
      </c>
      <c r="G80" s="27" t="s">
        <v>70</v>
      </c>
      <c r="H80" s="28" t="s">
        <v>71</v>
      </c>
      <c r="I80" s="28" t="s">
        <v>72</v>
      </c>
      <c r="J80" s="29" t="s">
        <v>73</v>
      </c>
      <c r="K80" s="30" t="s">
        <v>70</v>
      </c>
      <c r="L80" s="28" t="s">
        <v>71</v>
      </c>
      <c r="M80" s="28" t="s">
        <v>72</v>
      </c>
      <c r="N80" s="29" t="s">
        <v>73</v>
      </c>
    </row>
    <row r="81" spans="2:16" ht="18.600000000000001" customHeight="1" x14ac:dyDescent="0.15">
      <c r="B81" s="257" t="s">
        <v>125</v>
      </c>
      <c r="C81" s="258" t="s">
        <v>51</v>
      </c>
      <c r="D81" s="133">
        <v>7</v>
      </c>
      <c r="E81" s="133">
        <v>2</v>
      </c>
      <c r="F81" s="259">
        <v>19</v>
      </c>
      <c r="G81" s="266">
        <f>+'3部'!N4</f>
        <v>1</v>
      </c>
      <c r="H81" s="214">
        <f>+'3部'!K4</f>
        <v>4</v>
      </c>
      <c r="I81" s="171">
        <f>+'3部'!L4</f>
        <v>0</v>
      </c>
      <c r="J81" s="167">
        <f>+'3部'!M4</f>
        <v>9</v>
      </c>
      <c r="K81" s="215">
        <f>_xlfn.RANK.EQ(P81,$P$81:$P$91)</f>
        <v>1</v>
      </c>
      <c r="L81" s="171">
        <f>+D81+H81</f>
        <v>11</v>
      </c>
      <c r="M81" s="171">
        <f>+E81+I81</f>
        <v>2</v>
      </c>
      <c r="N81" s="167">
        <f>+F81+J81</f>
        <v>28</v>
      </c>
      <c r="P81">
        <f t="shared" ref="P81:P93" si="70">+L81*1000+N81</f>
        <v>11028</v>
      </c>
    </row>
    <row r="82" spans="2:16" ht="18.600000000000001" customHeight="1" x14ac:dyDescent="0.15">
      <c r="B82" s="260"/>
      <c r="C82" s="229"/>
      <c r="D82" s="136"/>
      <c r="E82" s="136"/>
      <c r="F82" s="211"/>
      <c r="G82" s="247"/>
      <c r="H82" s="202"/>
      <c r="I82" s="196"/>
      <c r="J82" s="198"/>
      <c r="K82" s="204"/>
      <c r="L82" s="196"/>
      <c r="M82" s="196"/>
      <c r="N82" s="198"/>
      <c r="P82">
        <f t="shared" si="70"/>
        <v>0</v>
      </c>
    </row>
    <row r="83" spans="2:16" ht="18.600000000000001" customHeight="1" x14ac:dyDescent="0.15">
      <c r="B83" s="225" t="s">
        <v>126</v>
      </c>
      <c r="C83" s="229" t="s">
        <v>52</v>
      </c>
      <c r="D83" s="136">
        <v>7</v>
      </c>
      <c r="E83" s="136">
        <v>2</v>
      </c>
      <c r="F83" s="211">
        <v>18</v>
      </c>
      <c r="G83" s="247">
        <f>+'3部'!N6</f>
        <v>5</v>
      </c>
      <c r="H83" s="202">
        <f>+'3部'!K6</f>
        <v>0</v>
      </c>
      <c r="I83" s="196">
        <f>+'3部'!L6</f>
        <v>4</v>
      </c>
      <c r="J83" s="198">
        <f>+'3部'!M6</f>
        <v>4</v>
      </c>
      <c r="K83" s="204">
        <f>_xlfn.RANK.EQ(P83,$P$81:$P$91)</f>
        <v>3</v>
      </c>
      <c r="L83" s="196">
        <f>+D83+H83</f>
        <v>7</v>
      </c>
      <c r="M83" s="196">
        <f>+E83+I83</f>
        <v>6</v>
      </c>
      <c r="N83" s="198">
        <f>+F83+J83</f>
        <v>22</v>
      </c>
      <c r="P83">
        <f t="shared" si="70"/>
        <v>7022</v>
      </c>
    </row>
    <row r="84" spans="2:16" ht="18.600000000000001" customHeight="1" x14ac:dyDescent="0.15">
      <c r="B84" s="225"/>
      <c r="C84" s="229"/>
      <c r="D84" s="136"/>
      <c r="E84" s="136"/>
      <c r="F84" s="211"/>
      <c r="G84" s="247"/>
      <c r="H84" s="202"/>
      <c r="I84" s="196"/>
      <c r="J84" s="198"/>
      <c r="K84" s="204"/>
      <c r="L84" s="196"/>
      <c r="M84" s="196"/>
      <c r="N84" s="198"/>
      <c r="P84">
        <f t="shared" si="70"/>
        <v>0</v>
      </c>
    </row>
    <row r="85" spans="2:16" ht="18.600000000000001" customHeight="1" x14ac:dyDescent="0.15">
      <c r="B85" s="225" t="s">
        <v>127</v>
      </c>
      <c r="C85" s="229" t="s">
        <v>53</v>
      </c>
      <c r="D85" s="136">
        <v>7</v>
      </c>
      <c r="E85" s="136">
        <v>2</v>
      </c>
      <c r="F85" s="211">
        <v>17</v>
      </c>
      <c r="G85" s="247">
        <f>+'3部'!N8</f>
        <v>2</v>
      </c>
      <c r="H85" s="202">
        <f>+'3部'!K8</f>
        <v>2</v>
      </c>
      <c r="I85" s="196">
        <f>+'3部'!L8</f>
        <v>2</v>
      </c>
      <c r="J85" s="198">
        <f>+'3部'!M8</f>
        <v>6</v>
      </c>
      <c r="K85" s="204">
        <f>_xlfn.RANK.EQ(P85,$P$81:$P$91)</f>
        <v>2</v>
      </c>
      <c r="L85" s="196">
        <f>+D85+H85</f>
        <v>9</v>
      </c>
      <c r="M85" s="196">
        <f>+E85+I85</f>
        <v>4</v>
      </c>
      <c r="N85" s="198">
        <f>+F85+J85</f>
        <v>23</v>
      </c>
      <c r="P85">
        <f t="shared" si="70"/>
        <v>9023</v>
      </c>
    </row>
    <row r="86" spans="2:16" ht="18.600000000000001" customHeight="1" x14ac:dyDescent="0.15">
      <c r="B86" s="225"/>
      <c r="C86" s="229"/>
      <c r="D86" s="136"/>
      <c r="E86" s="136"/>
      <c r="F86" s="211"/>
      <c r="G86" s="247"/>
      <c r="H86" s="202"/>
      <c r="I86" s="196"/>
      <c r="J86" s="198"/>
      <c r="K86" s="204"/>
      <c r="L86" s="196"/>
      <c r="M86" s="196"/>
      <c r="N86" s="198"/>
      <c r="P86">
        <f t="shared" si="70"/>
        <v>0</v>
      </c>
    </row>
    <row r="87" spans="2:16" ht="18.600000000000001" customHeight="1" x14ac:dyDescent="0.15">
      <c r="B87" s="225" t="s">
        <v>128</v>
      </c>
      <c r="C87" s="229" t="s">
        <v>54</v>
      </c>
      <c r="D87" s="136">
        <v>5</v>
      </c>
      <c r="E87" s="136">
        <v>4</v>
      </c>
      <c r="F87" s="211">
        <v>15</v>
      </c>
      <c r="G87" s="247">
        <f>+'3部'!N10</f>
        <v>4</v>
      </c>
      <c r="H87" s="202">
        <f>+'3部'!K10</f>
        <v>2</v>
      </c>
      <c r="I87" s="196">
        <f>+'3部'!L10</f>
        <v>2</v>
      </c>
      <c r="J87" s="198">
        <f>+'3部'!M10</f>
        <v>5</v>
      </c>
      <c r="K87" s="204">
        <f>_xlfn.RANK.EQ(P87,$P$81:$P$91)</f>
        <v>4</v>
      </c>
      <c r="L87" s="196">
        <f>+D87+H87</f>
        <v>7</v>
      </c>
      <c r="M87" s="196">
        <f>+E87+I87</f>
        <v>6</v>
      </c>
      <c r="N87" s="198">
        <f>+F87+J87</f>
        <v>20</v>
      </c>
      <c r="P87">
        <f t="shared" si="70"/>
        <v>7020</v>
      </c>
    </row>
    <row r="88" spans="2:16" ht="18.600000000000001" customHeight="1" x14ac:dyDescent="0.15">
      <c r="B88" s="225"/>
      <c r="C88" s="229"/>
      <c r="D88" s="136"/>
      <c r="E88" s="136"/>
      <c r="F88" s="211"/>
      <c r="G88" s="247"/>
      <c r="H88" s="202"/>
      <c r="I88" s="196"/>
      <c r="J88" s="198"/>
      <c r="K88" s="204"/>
      <c r="L88" s="196"/>
      <c r="M88" s="196"/>
      <c r="N88" s="198"/>
      <c r="P88">
        <f t="shared" si="70"/>
        <v>0</v>
      </c>
    </row>
    <row r="89" spans="2:16" ht="18.600000000000001" customHeight="1" x14ac:dyDescent="0.15">
      <c r="B89" s="225" t="s">
        <v>129</v>
      </c>
      <c r="C89" s="229" t="s">
        <v>55</v>
      </c>
      <c r="D89" s="136">
        <v>5</v>
      </c>
      <c r="E89" s="136">
        <v>4</v>
      </c>
      <c r="F89" s="211">
        <v>13</v>
      </c>
      <c r="G89" s="247">
        <f>+'3部'!N12</f>
        <v>2</v>
      </c>
      <c r="H89" s="202">
        <f>+'3部'!K12</f>
        <v>2</v>
      </c>
      <c r="I89" s="196">
        <f>+'3部'!L12</f>
        <v>2</v>
      </c>
      <c r="J89" s="198">
        <f>+'3部'!M12</f>
        <v>6</v>
      </c>
      <c r="K89" s="204">
        <f>_xlfn.RANK.EQ(P89,$P$81:$P$91)</f>
        <v>5</v>
      </c>
      <c r="L89" s="196">
        <f>+D89+H89</f>
        <v>7</v>
      </c>
      <c r="M89" s="196">
        <f>+E89+I89</f>
        <v>6</v>
      </c>
      <c r="N89" s="198">
        <f>+F89+J89</f>
        <v>19</v>
      </c>
      <c r="P89">
        <f t="shared" si="70"/>
        <v>7019</v>
      </c>
    </row>
    <row r="90" spans="2:16" ht="18.600000000000001" customHeight="1" thickBot="1" x14ac:dyDescent="0.2">
      <c r="B90" s="226"/>
      <c r="C90" s="230"/>
      <c r="D90" s="210"/>
      <c r="E90" s="210"/>
      <c r="F90" s="212"/>
      <c r="G90" s="248"/>
      <c r="H90" s="203"/>
      <c r="I90" s="197"/>
      <c r="J90" s="199"/>
      <c r="K90" s="205"/>
      <c r="L90" s="197"/>
      <c r="M90" s="197"/>
      <c r="N90" s="199"/>
      <c r="P90">
        <f t="shared" si="70"/>
        <v>0</v>
      </c>
    </row>
    <row r="91" spans="2:16" ht="18.600000000000001" customHeight="1" x14ac:dyDescent="0.15">
      <c r="B91" s="194"/>
      <c r="C91" s="147"/>
      <c r="D91" s="147"/>
      <c r="E91" s="147"/>
      <c r="F91" s="147"/>
      <c r="G91" s="193"/>
      <c r="H91" s="193"/>
      <c r="I91" s="193"/>
      <c r="J91" s="193"/>
      <c r="K91" s="193"/>
      <c r="L91" s="193"/>
      <c r="M91" s="193"/>
      <c r="N91" s="193"/>
      <c r="P91">
        <f t="shared" si="70"/>
        <v>0</v>
      </c>
    </row>
    <row r="92" spans="2:16" ht="18.600000000000001" customHeight="1" x14ac:dyDescent="0.15">
      <c r="B92" s="194"/>
      <c r="C92" s="147"/>
      <c r="D92" s="147"/>
      <c r="E92" s="147"/>
      <c r="F92" s="147"/>
      <c r="G92" s="193"/>
      <c r="H92" s="193"/>
      <c r="I92" s="193"/>
      <c r="J92" s="193"/>
      <c r="K92" s="193"/>
      <c r="L92" s="193"/>
      <c r="M92" s="193"/>
      <c r="N92" s="193"/>
      <c r="P92">
        <f t="shared" si="70"/>
        <v>0</v>
      </c>
    </row>
    <row r="93" spans="2:16" ht="18.600000000000001" customHeight="1" x14ac:dyDescent="0.15">
      <c r="B93" s="194"/>
      <c r="C93" s="147"/>
      <c r="D93" s="147"/>
      <c r="E93" s="147"/>
      <c r="F93" s="147"/>
      <c r="G93" s="193"/>
      <c r="H93" s="193"/>
      <c r="I93" s="193"/>
      <c r="J93" s="193"/>
      <c r="K93" s="193"/>
      <c r="L93" s="193"/>
      <c r="M93" s="193"/>
      <c r="N93" s="193"/>
      <c r="P93">
        <f t="shared" si="70"/>
        <v>0</v>
      </c>
    </row>
    <row r="94" spans="2:16" ht="18.600000000000001" customHeight="1" x14ac:dyDescent="0.15">
      <c r="B94" s="194"/>
      <c r="C94" s="147"/>
      <c r="D94" s="147"/>
      <c r="E94" s="147"/>
      <c r="F94" s="147"/>
      <c r="G94" s="193"/>
      <c r="H94" s="193"/>
      <c r="I94" s="193"/>
      <c r="J94" s="193"/>
      <c r="K94" s="193"/>
      <c r="L94" s="193"/>
      <c r="M94" s="193"/>
      <c r="N94" s="193"/>
    </row>
    <row r="97" spans="2:16" ht="14.25" thickBot="1" x14ac:dyDescent="0.2"/>
    <row r="98" spans="2:16" s="20" customFormat="1" ht="19.899999999999999" customHeight="1" thickBot="1" x14ac:dyDescent="0.2">
      <c r="B98" s="315" t="s">
        <v>40</v>
      </c>
      <c r="C98" s="175" t="s">
        <v>69</v>
      </c>
      <c r="D98" s="176"/>
      <c r="E98" s="176"/>
      <c r="F98" s="177"/>
      <c r="G98" s="176" t="s">
        <v>74</v>
      </c>
      <c r="H98" s="176"/>
      <c r="I98" s="176"/>
      <c r="J98" s="176"/>
      <c r="K98" s="175" t="s">
        <v>75</v>
      </c>
      <c r="L98" s="176"/>
      <c r="M98" s="176"/>
      <c r="N98" s="177"/>
    </row>
    <row r="99" spans="2:16" ht="64.900000000000006" customHeight="1" thickBot="1" x14ac:dyDescent="0.2">
      <c r="B99" s="316"/>
      <c r="C99" s="27" t="s">
        <v>70</v>
      </c>
      <c r="D99" s="28" t="s">
        <v>71</v>
      </c>
      <c r="E99" s="28" t="s">
        <v>72</v>
      </c>
      <c r="F99" s="29" t="s">
        <v>73</v>
      </c>
      <c r="G99" s="30" t="s">
        <v>70</v>
      </c>
      <c r="H99" s="28" t="s">
        <v>71</v>
      </c>
      <c r="I99" s="28" t="s">
        <v>72</v>
      </c>
      <c r="J99" s="31" t="s">
        <v>73</v>
      </c>
      <c r="K99" s="27" t="s">
        <v>70</v>
      </c>
      <c r="L99" s="28" t="s">
        <v>71</v>
      </c>
      <c r="M99" s="28" t="s">
        <v>72</v>
      </c>
      <c r="N99" s="29" t="s">
        <v>73</v>
      </c>
    </row>
    <row r="100" spans="2:16" ht="19.149999999999999" customHeight="1" x14ac:dyDescent="0.15">
      <c r="B100" s="289" t="s">
        <v>13</v>
      </c>
      <c r="C100" s="290" t="s">
        <v>56</v>
      </c>
      <c r="D100" s="291">
        <v>4</v>
      </c>
      <c r="E100" s="291">
        <v>5</v>
      </c>
      <c r="F100" s="292">
        <v>13</v>
      </c>
      <c r="G100" s="288">
        <f>+'3部'!N19</f>
        <v>3</v>
      </c>
      <c r="H100" s="159">
        <f>+'3部'!K19</f>
        <v>2</v>
      </c>
      <c r="I100" s="159">
        <f>+'3部'!L19</f>
        <v>2</v>
      </c>
      <c r="J100" s="159">
        <f>+'3部'!M19</f>
        <v>5</v>
      </c>
      <c r="K100" s="163">
        <f>_xlfn.RANK.EQ(P100,$P$81:$P$113)</f>
        <v>6</v>
      </c>
      <c r="L100" s="159">
        <f>+D100+H100</f>
        <v>6</v>
      </c>
      <c r="M100" s="159">
        <f>+E100+I100</f>
        <v>7</v>
      </c>
      <c r="N100" s="161">
        <f>+F100+J100</f>
        <v>18</v>
      </c>
      <c r="P100">
        <f>+L100*100+N100</f>
        <v>618</v>
      </c>
    </row>
    <row r="101" spans="2:16" ht="19.149999999999999" customHeight="1" x14ac:dyDescent="0.15">
      <c r="B101" s="257"/>
      <c r="C101" s="258"/>
      <c r="D101" s="133"/>
      <c r="E101" s="133"/>
      <c r="F101" s="259"/>
      <c r="G101" s="287"/>
      <c r="H101" s="171"/>
      <c r="I101" s="171"/>
      <c r="J101" s="171"/>
      <c r="K101" s="172"/>
      <c r="L101" s="171"/>
      <c r="M101" s="171"/>
      <c r="N101" s="167"/>
    </row>
    <row r="102" spans="2:16" ht="19.149999999999999" customHeight="1" x14ac:dyDescent="0.15">
      <c r="B102" s="282" t="s">
        <v>15</v>
      </c>
      <c r="C102" s="270" t="s">
        <v>57</v>
      </c>
      <c r="D102" s="132">
        <v>4</v>
      </c>
      <c r="E102" s="132">
        <v>5</v>
      </c>
      <c r="F102" s="271">
        <v>11</v>
      </c>
      <c r="G102" s="279">
        <f>+'3部'!N21</f>
        <v>4</v>
      </c>
      <c r="H102" s="165">
        <f>+'3部'!K21</f>
        <v>1</v>
      </c>
      <c r="I102" s="165">
        <f>+'3部'!L21</f>
        <v>3</v>
      </c>
      <c r="J102" s="165">
        <f>+'3部'!M21</f>
        <v>5</v>
      </c>
      <c r="K102" s="281">
        <f>_xlfn.RANK.EQ(P102,$P$81:$P$113)</f>
        <v>9</v>
      </c>
      <c r="L102" s="165">
        <f>+D102+H102</f>
        <v>5</v>
      </c>
      <c r="M102" s="165">
        <f>+E102+I102</f>
        <v>8</v>
      </c>
      <c r="N102" s="166">
        <f>+F102+J102</f>
        <v>16</v>
      </c>
      <c r="P102">
        <f>+L102*100+N102</f>
        <v>516</v>
      </c>
    </row>
    <row r="103" spans="2:16" ht="19.149999999999999" customHeight="1" x14ac:dyDescent="0.15">
      <c r="B103" s="257"/>
      <c r="C103" s="258"/>
      <c r="D103" s="133"/>
      <c r="E103" s="133"/>
      <c r="F103" s="259"/>
      <c r="G103" s="287"/>
      <c r="H103" s="171"/>
      <c r="I103" s="171"/>
      <c r="J103" s="171"/>
      <c r="K103" s="172"/>
      <c r="L103" s="171"/>
      <c r="M103" s="171"/>
      <c r="N103" s="167"/>
    </row>
    <row r="104" spans="2:16" ht="19.149999999999999" customHeight="1" x14ac:dyDescent="0.15">
      <c r="B104" s="282" t="s">
        <v>130</v>
      </c>
      <c r="C104" s="270" t="s">
        <v>58</v>
      </c>
      <c r="D104" s="132">
        <v>3</v>
      </c>
      <c r="E104" s="132">
        <v>6</v>
      </c>
      <c r="F104" s="271">
        <v>10</v>
      </c>
      <c r="G104" s="279">
        <f>+'3部'!N23</f>
        <v>5</v>
      </c>
      <c r="H104" s="165">
        <f>+'3部'!K23</f>
        <v>0</v>
      </c>
      <c r="I104" s="165">
        <f>+'3部'!L23</f>
        <v>4</v>
      </c>
      <c r="J104" s="165">
        <f>+'3部'!M23</f>
        <v>3</v>
      </c>
      <c r="K104" s="281">
        <f>_xlfn.RANK.EQ(P104,$P$81:$P$113)</f>
        <v>10</v>
      </c>
      <c r="L104" s="165">
        <f>+D104+H104</f>
        <v>3</v>
      </c>
      <c r="M104" s="165">
        <f>+E104+I104</f>
        <v>10</v>
      </c>
      <c r="N104" s="166">
        <f>+F104+J104</f>
        <v>13</v>
      </c>
      <c r="P104">
        <f>+L104*100+N104</f>
        <v>313</v>
      </c>
    </row>
    <row r="105" spans="2:16" ht="19.149999999999999" customHeight="1" x14ac:dyDescent="0.15">
      <c r="B105" s="257"/>
      <c r="C105" s="258"/>
      <c r="D105" s="133"/>
      <c r="E105" s="133"/>
      <c r="F105" s="259"/>
      <c r="G105" s="287"/>
      <c r="H105" s="171"/>
      <c r="I105" s="171"/>
      <c r="J105" s="171"/>
      <c r="K105" s="172"/>
      <c r="L105" s="171"/>
      <c r="M105" s="171"/>
      <c r="N105" s="167"/>
    </row>
    <row r="106" spans="2:16" ht="19.149999999999999" customHeight="1" x14ac:dyDescent="0.15">
      <c r="B106" s="282" t="s">
        <v>131</v>
      </c>
      <c r="C106" s="270" t="s">
        <v>59</v>
      </c>
      <c r="D106" s="132">
        <v>2</v>
      </c>
      <c r="E106" s="132">
        <v>7</v>
      </c>
      <c r="F106" s="271">
        <v>11</v>
      </c>
      <c r="G106" s="279">
        <f>+'3部'!N25</f>
        <v>2</v>
      </c>
      <c r="H106" s="165">
        <f>+'3部'!K25</f>
        <v>3</v>
      </c>
      <c r="I106" s="165">
        <f>+'3部'!L25</f>
        <v>1</v>
      </c>
      <c r="J106" s="165">
        <f>+'3部'!M25</f>
        <v>7</v>
      </c>
      <c r="K106" s="281">
        <f>_xlfn.RANK.EQ(P106,$P$81:$P$113)</f>
        <v>7</v>
      </c>
      <c r="L106" s="165">
        <f>+D106+H106</f>
        <v>5</v>
      </c>
      <c r="M106" s="165">
        <f>+E106+I106</f>
        <v>8</v>
      </c>
      <c r="N106" s="166">
        <f>+F106+J106</f>
        <v>18</v>
      </c>
      <c r="P106">
        <f>+L106*100+N106</f>
        <v>518</v>
      </c>
    </row>
    <row r="107" spans="2:16" ht="19.149999999999999" customHeight="1" x14ac:dyDescent="0.15">
      <c r="B107" s="257"/>
      <c r="C107" s="258"/>
      <c r="D107" s="133"/>
      <c r="E107" s="133"/>
      <c r="F107" s="259"/>
      <c r="G107" s="287"/>
      <c r="H107" s="171"/>
      <c r="I107" s="171"/>
      <c r="J107" s="171"/>
      <c r="K107" s="172"/>
      <c r="L107" s="171"/>
      <c r="M107" s="171"/>
      <c r="N107" s="167"/>
    </row>
    <row r="108" spans="2:16" ht="19.149999999999999" customHeight="1" x14ac:dyDescent="0.15">
      <c r="B108" s="282" t="s">
        <v>33</v>
      </c>
      <c r="C108" s="270" t="s">
        <v>60</v>
      </c>
      <c r="D108" s="132">
        <v>1</v>
      </c>
      <c r="E108" s="132">
        <v>8</v>
      </c>
      <c r="F108" s="271">
        <v>8</v>
      </c>
      <c r="G108" s="279">
        <f>+'3部'!N27</f>
        <v>1</v>
      </c>
      <c r="H108" s="165">
        <f>+'3部'!K27</f>
        <v>4</v>
      </c>
      <c r="I108" s="165">
        <f>+'3部'!L27</f>
        <v>0</v>
      </c>
      <c r="J108" s="165">
        <f>+'3部'!M27</f>
        <v>10</v>
      </c>
      <c r="K108" s="281">
        <f>_xlfn.RANK.EQ(P108,$P$81:$P$113)</f>
        <v>7</v>
      </c>
      <c r="L108" s="165">
        <f>+D108+H108</f>
        <v>5</v>
      </c>
      <c r="M108" s="165">
        <f>+E108+I108</f>
        <v>8</v>
      </c>
      <c r="N108" s="166">
        <f>+F108+J108</f>
        <v>18</v>
      </c>
      <c r="P108">
        <f>+L108*100+N108</f>
        <v>518</v>
      </c>
    </row>
    <row r="109" spans="2:16" ht="19.149999999999999" customHeight="1" thickBot="1" x14ac:dyDescent="0.2">
      <c r="B109" s="283"/>
      <c r="C109" s="284"/>
      <c r="D109" s="285"/>
      <c r="E109" s="285"/>
      <c r="F109" s="286"/>
      <c r="G109" s="280"/>
      <c r="H109" s="160"/>
      <c r="I109" s="160"/>
      <c r="J109" s="160"/>
      <c r="K109" s="164"/>
      <c r="L109" s="160"/>
      <c r="M109" s="160"/>
      <c r="N109" s="162"/>
    </row>
    <row r="110" spans="2:16" ht="19.149999999999999" customHeight="1" x14ac:dyDescent="0.15">
      <c r="B110" s="195"/>
      <c r="C110" s="147"/>
      <c r="D110" s="147"/>
      <c r="E110" s="147"/>
      <c r="F110" s="147"/>
      <c r="G110" s="278"/>
      <c r="H110" s="193"/>
      <c r="I110" s="193"/>
      <c r="J110" s="193"/>
      <c r="K110" s="244"/>
      <c r="L110" s="193"/>
      <c r="M110" s="193"/>
      <c r="N110" s="193"/>
      <c r="P110">
        <f>+L110*100+N110</f>
        <v>0</v>
      </c>
    </row>
    <row r="111" spans="2:16" ht="19.149999999999999" customHeight="1" x14ac:dyDescent="0.15">
      <c r="B111" s="195"/>
      <c r="C111" s="147"/>
      <c r="D111" s="147"/>
      <c r="E111" s="147"/>
      <c r="F111" s="147"/>
      <c r="G111" s="278"/>
      <c r="H111" s="193"/>
      <c r="I111" s="193"/>
      <c r="J111" s="193"/>
      <c r="K111" s="244"/>
      <c r="L111" s="193"/>
      <c r="M111" s="193"/>
      <c r="N111" s="193"/>
    </row>
    <row r="112" spans="2:16" ht="19.149999999999999" customHeight="1" x14ac:dyDescent="0.15">
      <c r="B112" s="194"/>
      <c r="C112" s="147"/>
      <c r="D112" s="147"/>
      <c r="E112" s="147"/>
      <c r="F112" s="147"/>
      <c r="G112" s="193"/>
      <c r="H112" s="193"/>
      <c r="I112" s="193"/>
      <c r="J112" s="193"/>
      <c r="K112" s="193"/>
      <c r="L112" s="193"/>
      <c r="M112" s="193"/>
      <c r="N112" s="193"/>
      <c r="P112">
        <f>+L112*100+N112</f>
        <v>0</v>
      </c>
    </row>
    <row r="113" spans="2:16" ht="19.149999999999999" customHeight="1" x14ac:dyDescent="0.15">
      <c r="B113" s="194"/>
      <c r="C113" s="147"/>
      <c r="D113" s="147"/>
      <c r="E113" s="147"/>
      <c r="F113" s="147"/>
      <c r="G113" s="193"/>
      <c r="H113" s="193"/>
      <c r="I113" s="193"/>
      <c r="J113" s="193"/>
      <c r="K113" s="193"/>
      <c r="L113" s="193"/>
      <c r="M113" s="193"/>
      <c r="N113" s="193"/>
    </row>
    <row r="114" spans="2:16" x14ac:dyDescent="0.15">
      <c r="C114" s="190" t="s">
        <v>82</v>
      </c>
      <c r="D114" s="190"/>
      <c r="E114" s="190"/>
      <c r="F114" s="190"/>
      <c r="G114" s="190"/>
      <c r="H114" s="190"/>
      <c r="I114" s="190"/>
      <c r="J114" s="190"/>
    </row>
    <row r="115" spans="2:16" x14ac:dyDescent="0.15">
      <c r="C115" s="190"/>
      <c r="D115" s="190"/>
      <c r="E115" s="190"/>
      <c r="F115" s="190"/>
      <c r="G115" s="190"/>
      <c r="H115" s="190"/>
      <c r="I115" s="190"/>
      <c r="J115" s="190"/>
    </row>
    <row r="116" spans="2:16" x14ac:dyDescent="0.15">
      <c r="C116" s="146"/>
      <c r="D116" s="146"/>
      <c r="E116" s="146"/>
      <c r="F116" s="146"/>
      <c r="G116" s="146"/>
      <c r="H116" s="146"/>
      <c r="I116" s="146"/>
      <c r="J116" s="146"/>
    </row>
    <row r="117" spans="2:16" ht="14.25" thickBot="1" x14ac:dyDescent="0.2">
      <c r="C117" s="146"/>
      <c r="D117" s="146"/>
      <c r="E117" s="146"/>
      <c r="F117" s="146"/>
      <c r="G117" s="146"/>
      <c r="H117" s="146"/>
      <c r="I117" s="146"/>
      <c r="J117" s="146"/>
    </row>
    <row r="118" spans="2:16" s="20" customFormat="1" ht="19.899999999999999" customHeight="1" thickBot="1" x14ac:dyDescent="0.2">
      <c r="B118" s="315" t="s">
        <v>41</v>
      </c>
      <c r="C118" s="221" t="s">
        <v>69</v>
      </c>
      <c r="D118" s="222"/>
      <c r="E118" s="222"/>
      <c r="F118" s="223"/>
      <c r="G118" s="221" t="s">
        <v>74</v>
      </c>
      <c r="H118" s="222"/>
      <c r="I118" s="222"/>
      <c r="J118" s="223"/>
      <c r="K118" s="221" t="s">
        <v>75</v>
      </c>
      <c r="L118" s="222"/>
      <c r="M118" s="222"/>
      <c r="N118" s="223"/>
    </row>
    <row r="119" spans="2:16" ht="64.900000000000006" customHeight="1" thickBot="1" x14ac:dyDescent="0.2">
      <c r="B119" s="316"/>
      <c r="C119" s="83" t="s">
        <v>70</v>
      </c>
      <c r="D119" s="81" t="s">
        <v>71</v>
      </c>
      <c r="E119" s="81" t="s">
        <v>72</v>
      </c>
      <c r="F119" s="82" t="s">
        <v>73</v>
      </c>
      <c r="G119" s="83" t="s">
        <v>70</v>
      </c>
      <c r="H119" s="81" t="s">
        <v>71</v>
      </c>
      <c r="I119" s="81" t="s">
        <v>72</v>
      </c>
      <c r="J119" s="82" t="s">
        <v>73</v>
      </c>
      <c r="K119" s="83" t="s">
        <v>70</v>
      </c>
      <c r="L119" s="81" t="s">
        <v>71</v>
      </c>
      <c r="M119" s="81" t="s">
        <v>72</v>
      </c>
      <c r="N119" s="82" t="s">
        <v>73</v>
      </c>
    </row>
    <row r="120" spans="2:16" ht="18.600000000000001" customHeight="1" x14ac:dyDescent="0.15">
      <c r="B120" s="240" t="s">
        <v>132</v>
      </c>
      <c r="C120" s="242" t="s">
        <v>51</v>
      </c>
      <c r="D120" s="219">
        <v>9</v>
      </c>
      <c r="E120" s="219">
        <v>0</v>
      </c>
      <c r="F120" s="220">
        <v>22</v>
      </c>
      <c r="G120" s="238">
        <f>+'4部'!N4</f>
        <v>1</v>
      </c>
      <c r="H120" s="236">
        <f>+'4部'!K4</f>
        <v>4</v>
      </c>
      <c r="I120" s="236">
        <f>+'4部'!L4</f>
        <v>0</v>
      </c>
      <c r="J120" s="237">
        <f>+'4部'!M4</f>
        <v>10</v>
      </c>
      <c r="K120" s="239">
        <f>_xlfn.RANK.EQ(P120,$P$120:$P$152)</f>
        <v>1</v>
      </c>
      <c r="L120" s="236">
        <f>+D120+H120</f>
        <v>13</v>
      </c>
      <c r="M120" s="236">
        <f>+E120+I120</f>
        <v>0</v>
      </c>
      <c r="N120" s="237">
        <f>+F120+J120</f>
        <v>32</v>
      </c>
      <c r="P120">
        <f t="shared" ref="P120:P132" si="71">+L120*1000+N120</f>
        <v>13032</v>
      </c>
    </row>
    <row r="121" spans="2:16" ht="18.600000000000001" customHeight="1" x14ac:dyDescent="0.15">
      <c r="B121" s="235"/>
      <c r="C121" s="229"/>
      <c r="D121" s="136"/>
      <c r="E121" s="136"/>
      <c r="F121" s="211"/>
      <c r="G121" s="231"/>
      <c r="H121" s="196"/>
      <c r="I121" s="196"/>
      <c r="J121" s="198"/>
      <c r="K121" s="233"/>
      <c r="L121" s="196"/>
      <c r="M121" s="196"/>
      <c r="N121" s="198"/>
      <c r="P121">
        <f t="shared" si="71"/>
        <v>0</v>
      </c>
    </row>
    <row r="122" spans="2:16" ht="18.600000000000001" customHeight="1" x14ac:dyDescent="0.15">
      <c r="B122" s="235" t="s">
        <v>14</v>
      </c>
      <c r="C122" s="229" t="s">
        <v>52</v>
      </c>
      <c r="D122" s="136">
        <v>8</v>
      </c>
      <c r="E122" s="136">
        <v>1</v>
      </c>
      <c r="F122" s="211">
        <v>19</v>
      </c>
      <c r="G122" s="231">
        <f>+'4部'!N6</f>
        <v>2</v>
      </c>
      <c r="H122" s="196">
        <f>+'4部'!K6</f>
        <v>2</v>
      </c>
      <c r="I122" s="196">
        <f>+'4部'!L6</f>
        <v>2</v>
      </c>
      <c r="J122" s="198">
        <f>+'4部'!M6</f>
        <v>6</v>
      </c>
      <c r="K122" s="233">
        <f t="shared" ref="K122" si="72">_xlfn.RANK.EQ(P122,$P$120:$P$152)</f>
        <v>2</v>
      </c>
      <c r="L122" s="196">
        <f t="shared" ref="L122" si="73">+D122+H122</f>
        <v>10</v>
      </c>
      <c r="M122" s="196">
        <f t="shared" ref="M122" si="74">+E122+I122</f>
        <v>3</v>
      </c>
      <c r="N122" s="198">
        <f t="shared" ref="N122" si="75">+F122+J122</f>
        <v>25</v>
      </c>
      <c r="P122">
        <f t="shared" si="71"/>
        <v>10025</v>
      </c>
    </row>
    <row r="123" spans="2:16" ht="18.600000000000001" customHeight="1" x14ac:dyDescent="0.15">
      <c r="B123" s="235"/>
      <c r="C123" s="229"/>
      <c r="D123" s="136"/>
      <c r="E123" s="136"/>
      <c r="F123" s="211"/>
      <c r="G123" s="231"/>
      <c r="H123" s="196"/>
      <c r="I123" s="196"/>
      <c r="J123" s="198"/>
      <c r="K123" s="233"/>
      <c r="L123" s="196"/>
      <c r="M123" s="196"/>
      <c r="N123" s="198"/>
      <c r="P123">
        <f t="shared" si="71"/>
        <v>0</v>
      </c>
    </row>
    <row r="124" spans="2:16" ht="18.600000000000001" customHeight="1" x14ac:dyDescent="0.15">
      <c r="B124" s="235" t="s">
        <v>134</v>
      </c>
      <c r="C124" s="229" t="s">
        <v>53</v>
      </c>
      <c r="D124" s="136">
        <v>7</v>
      </c>
      <c r="E124" s="136">
        <v>2</v>
      </c>
      <c r="F124" s="211">
        <v>18</v>
      </c>
      <c r="G124" s="231">
        <f>+'4部'!N8</f>
        <v>2</v>
      </c>
      <c r="H124" s="196">
        <f>+'4部'!K8</f>
        <v>2</v>
      </c>
      <c r="I124" s="196">
        <f>+'4部'!L8</f>
        <v>2</v>
      </c>
      <c r="J124" s="198">
        <f>+'4部'!M8</f>
        <v>6</v>
      </c>
      <c r="K124" s="233">
        <f t="shared" ref="K124" si="76">_xlfn.RANK.EQ(P124,$P$120:$P$152)</f>
        <v>3</v>
      </c>
      <c r="L124" s="196">
        <f t="shared" ref="L124" si="77">+D124+H124</f>
        <v>9</v>
      </c>
      <c r="M124" s="196">
        <f t="shared" ref="M124" si="78">+E124+I124</f>
        <v>4</v>
      </c>
      <c r="N124" s="198">
        <f t="shared" ref="N124" si="79">+F124+J124</f>
        <v>24</v>
      </c>
      <c r="P124">
        <f t="shared" si="71"/>
        <v>9024</v>
      </c>
    </row>
    <row r="125" spans="2:16" ht="18.600000000000001" customHeight="1" x14ac:dyDescent="0.15">
      <c r="B125" s="235"/>
      <c r="C125" s="229"/>
      <c r="D125" s="136"/>
      <c r="E125" s="136"/>
      <c r="F125" s="211"/>
      <c r="G125" s="231"/>
      <c r="H125" s="196"/>
      <c r="I125" s="196"/>
      <c r="J125" s="198"/>
      <c r="K125" s="233"/>
      <c r="L125" s="196"/>
      <c r="M125" s="196"/>
      <c r="N125" s="198"/>
      <c r="P125">
        <f t="shared" si="71"/>
        <v>0</v>
      </c>
    </row>
    <row r="126" spans="2:16" ht="18.600000000000001" customHeight="1" x14ac:dyDescent="0.15">
      <c r="B126" s="235" t="s">
        <v>133</v>
      </c>
      <c r="C126" s="229" t="s">
        <v>54</v>
      </c>
      <c r="D126" s="136">
        <v>5</v>
      </c>
      <c r="E126" s="136">
        <v>4</v>
      </c>
      <c r="F126" s="211">
        <v>14</v>
      </c>
      <c r="G126" s="231">
        <f>+'4部'!N10</f>
        <v>4</v>
      </c>
      <c r="H126" s="196">
        <f>+'4部'!K10</f>
        <v>1</v>
      </c>
      <c r="I126" s="196">
        <f>+'4部'!L10</f>
        <v>3</v>
      </c>
      <c r="J126" s="198">
        <f>+'4部'!M10</f>
        <v>4</v>
      </c>
      <c r="K126" s="233">
        <f t="shared" ref="K126:K128" si="80">_xlfn.RANK.EQ(P126,$P$120:$P$152)</f>
        <v>4</v>
      </c>
      <c r="L126" s="196">
        <f t="shared" ref="L126" si="81">+D126+H126</f>
        <v>6</v>
      </c>
      <c r="M126" s="196">
        <f t="shared" ref="M126" si="82">+E126+I126</f>
        <v>7</v>
      </c>
      <c r="N126" s="198">
        <f t="shared" ref="N126" si="83">+F126+J126</f>
        <v>18</v>
      </c>
      <c r="P126">
        <f t="shared" si="71"/>
        <v>6018</v>
      </c>
    </row>
    <row r="127" spans="2:16" ht="18.600000000000001" customHeight="1" x14ac:dyDescent="0.15">
      <c r="B127" s="235"/>
      <c r="C127" s="229"/>
      <c r="D127" s="136"/>
      <c r="E127" s="136"/>
      <c r="F127" s="211"/>
      <c r="G127" s="231"/>
      <c r="H127" s="196"/>
      <c r="I127" s="196"/>
      <c r="J127" s="198"/>
      <c r="K127" s="233"/>
      <c r="L127" s="196"/>
      <c r="M127" s="196"/>
      <c r="N127" s="198"/>
      <c r="P127">
        <f t="shared" si="71"/>
        <v>0</v>
      </c>
    </row>
    <row r="128" spans="2:16" ht="18.600000000000001" customHeight="1" x14ac:dyDescent="0.15">
      <c r="B128" s="225" t="s">
        <v>135</v>
      </c>
      <c r="C128" s="229" t="s">
        <v>55</v>
      </c>
      <c r="D128" s="136">
        <v>5</v>
      </c>
      <c r="E128" s="136">
        <v>4</v>
      </c>
      <c r="F128" s="211">
        <v>12</v>
      </c>
      <c r="G128" s="231">
        <f>+'4部'!N12</f>
        <v>5</v>
      </c>
      <c r="H128" s="196">
        <f>+'4部'!K12</f>
        <v>1</v>
      </c>
      <c r="I128" s="196">
        <f>+'4部'!L12</f>
        <v>3</v>
      </c>
      <c r="J128" s="198">
        <f>+'4部'!M12</f>
        <v>0</v>
      </c>
      <c r="K128" s="233">
        <f t="shared" si="80"/>
        <v>5</v>
      </c>
      <c r="L128" s="196">
        <f t="shared" ref="L128" si="84">+D128+H128</f>
        <v>6</v>
      </c>
      <c r="M128" s="196">
        <f t="shared" ref="M128" si="85">+E128+I128</f>
        <v>7</v>
      </c>
      <c r="N128" s="198">
        <f t="shared" ref="N128" si="86">+F128+J128</f>
        <v>12</v>
      </c>
      <c r="P128">
        <f t="shared" si="71"/>
        <v>6012</v>
      </c>
    </row>
    <row r="129" spans="2:16" ht="18.600000000000001" customHeight="1" thickBot="1" x14ac:dyDescent="0.2">
      <c r="B129" s="226"/>
      <c r="C129" s="230"/>
      <c r="D129" s="210"/>
      <c r="E129" s="210"/>
      <c r="F129" s="212"/>
      <c r="G129" s="232"/>
      <c r="H129" s="197"/>
      <c r="I129" s="197"/>
      <c r="J129" s="199"/>
      <c r="K129" s="234"/>
      <c r="L129" s="197"/>
      <c r="M129" s="197"/>
      <c r="N129" s="199"/>
      <c r="P129">
        <f t="shared" si="71"/>
        <v>0</v>
      </c>
    </row>
    <row r="130" spans="2:16" ht="18.600000000000001" customHeight="1" x14ac:dyDescent="0.15">
      <c r="B130" s="194"/>
      <c r="C130" s="147"/>
      <c r="D130" s="147"/>
      <c r="E130" s="147"/>
      <c r="F130" s="147"/>
      <c r="G130" s="193"/>
      <c r="H130" s="193"/>
      <c r="I130" s="193"/>
      <c r="J130" s="193"/>
      <c r="K130" s="193"/>
      <c r="L130" s="193"/>
      <c r="M130" s="193"/>
      <c r="N130" s="193"/>
      <c r="P130">
        <f t="shared" si="71"/>
        <v>0</v>
      </c>
    </row>
    <row r="131" spans="2:16" ht="18.600000000000001" customHeight="1" x14ac:dyDescent="0.15">
      <c r="B131" s="194"/>
      <c r="C131" s="147"/>
      <c r="D131" s="147"/>
      <c r="E131" s="147"/>
      <c r="F131" s="147"/>
      <c r="G131" s="193"/>
      <c r="H131" s="193"/>
      <c r="I131" s="193"/>
      <c r="J131" s="193"/>
      <c r="K131" s="193"/>
      <c r="L131" s="193"/>
      <c r="M131" s="193"/>
      <c r="N131" s="193"/>
      <c r="P131">
        <f t="shared" si="71"/>
        <v>0</v>
      </c>
    </row>
    <row r="132" spans="2:16" ht="18.600000000000001" customHeight="1" x14ac:dyDescent="0.15">
      <c r="B132" s="194"/>
      <c r="C132" s="147"/>
      <c r="D132" s="147"/>
      <c r="E132" s="147"/>
      <c r="F132" s="147"/>
      <c r="G132" s="193"/>
      <c r="H132" s="193"/>
      <c r="I132" s="193"/>
      <c r="J132" s="193"/>
      <c r="K132" s="193"/>
      <c r="L132" s="193"/>
      <c r="M132" s="193"/>
      <c r="N132" s="193"/>
      <c r="P132">
        <f t="shared" si="71"/>
        <v>0</v>
      </c>
    </row>
    <row r="133" spans="2:16" ht="18.600000000000001" customHeight="1" x14ac:dyDescent="0.15">
      <c r="B133" s="194"/>
      <c r="C133" s="147"/>
      <c r="D133" s="147"/>
      <c r="E133" s="147"/>
      <c r="F133" s="147"/>
      <c r="G133" s="193"/>
      <c r="H133" s="193"/>
      <c r="I133" s="193"/>
      <c r="J133" s="193"/>
      <c r="K133" s="193"/>
      <c r="L133" s="193"/>
      <c r="M133" s="193"/>
      <c r="N133" s="193"/>
    </row>
    <row r="136" spans="2:16" ht="14.25" thickBot="1" x14ac:dyDescent="0.2"/>
    <row r="137" spans="2:16" s="20" customFormat="1" ht="19.899999999999999" customHeight="1" thickBot="1" x14ac:dyDescent="0.2">
      <c r="B137" s="315" t="s">
        <v>42</v>
      </c>
      <c r="C137" s="221" t="s">
        <v>69</v>
      </c>
      <c r="D137" s="222"/>
      <c r="E137" s="222"/>
      <c r="F137" s="223"/>
      <c r="G137" s="221" t="s">
        <v>74</v>
      </c>
      <c r="H137" s="222"/>
      <c r="I137" s="222"/>
      <c r="J137" s="223"/>
      <c r="K137" s="224" t="s">
        <v>75</v>
      </c>
      <c r="L137" s="222"/>
      <c r="M137" s="222"/>
      <c r="N137" s="223"/>
    </row>
    <row r="138" spans="2:16" ht="64.900000000000006" customHeight="1" thickBot="1" x14ac:dyDescent="0.2">
      <c r="B138" s="316"/>
      <c r="C138" s="27" t="s">
        <v>70</v>
      </c>
      <c r="D138" s="28" t="s">
        <v>71</v>
      </c>
      <c r="E138" s="28" t="s">
        <v>72</v>
      </c>
      <c r="F138" s="29" t="s">
        <v>73</v>
      </c>
      <c r="G138" s="27" t="s">
        <v>70</v>
      </c>
      <c r="H138" s="28" t="s">
        <v>71</v>
      </c>
      <c r="I138" s="28" t="s">
        <v>72</v>
      </c>
      <c r="J138" s="29" t="s">
        <v>73</v>
      </c>
      <c r="K138" s="30" t="s">
        <v>70</v>
      </c>
      <c r="L138" s="28" t="s">
        <v>71</v>
      </c>
      <c r="M138" s="28" t="s">
        <v>72</v>
      </c>
      <c r="N138" s="29" t="s">
        <v>73</v>
      </c>
    </row>
    <row r="139" spans="2:16" ht="18" customHeight="1" x14ac:dyDescent="0.15">
      <c r="B139" s="257" t="s">
        <v>138</v>
      </c>
      <c r="C139" s="258" t="s">
        <v>56</v>
      </c>
      <c r="D139" s="133">
        <v>3</v>
      </c>
      <c r="E139" s="133">
        <v>6</v>
      </c>
      <c r="F139" s="259">
        <v>13</v>
      </c>
      <c r="G139" s="253">
        <f>+'4部'!N19</f>
        <v>5</v>
      </c>
      <c r="H139" s="254">
        <f>+'4部'!K19</f>
        <v>0</v>
      </c>
      <c r="I139" s="254">
        <f>+'4部'!L19</f>
        <v>4</v>
      </c>
      <c r="J139" s="255">
        <f>+'4部'!M19</f>
        <v>2</v>
      </c>
      <c r="K139" s="215">
        <f>_xlfn.RANK.EQ(P139,$P$120:$P$152)</f>
        <v>9</v>
      </c>
      <c r="L139" s="171">
        <f>+D139+H139</f>
        <v>3</v>
      </c>
      <c r="M139" s="171">
        <f>+E139+I139</f>
        <v>10</v>
      </c>
      <c r="N139" s="167">
        <f>+F139+J139</f>
        <v>15</v>
      </c>
      <c r="P139">
        <f>+L139*100+N139</f>
        <v>315</v>
      </c>
    </row>
    <row r="140" spans="2:16" ht="18" customHeight="1" x14ac:dyDescent="0.15">
      <c r="B140" s="260"/>
      <c r="C140" s="229"/>
      <c r="D140" s="136"/>
      <c r="E140" s="136"/>
      <c r="F140" s="211"/>
      <c r="G140" s="247"/>
      <c r="H140" s="202"/>
      <c r="I140" s="202"/>
      <c r="J140" s="249"/>
      <c r="K140" s="204"/>
      <c r="L140" s="196"/>
      <c r="M140" s="196"/>
      <c r="N140" s="198"/>
    </row>
    <row r="141" spans="2:16" ht="18" customHeight="1" x14ac:dyDescent="0.15">
      <c r="B141" s="225" t="s">
        <v>17</v>
      </c>
      <c r="C141" s="229" t="s">
        <v>57</v>
      </c>
      <c r="D141" s="136">
        <v>3</v>
      </c>
      <c r="E141" s="136">
        <v>6</v>
      </c>
      <c r="F141" s="211">
        <v>13</v>
      </c>
      <c r="G141" s="247">
        <f>+'4部'!N21</f>
        <v>4</v>
      </c>
      <c r="H141" s="214">
        <f>+'4部'!K21</f>
        <v>1</v>
      </c>
      <c r="I141" s="214">
        <f>+'4部'!L21</f>
        <v>3</v>
      </c>
      <c r="J141" s="251">
        <f>+'4部'!M21</f>
        <v>6</v>
      </c>
      <c r="K141" s="204">
        <f t="shared" ref="K141" si="87">_xlfn.RANK.EQ(P141,$P$120:$P$152)</f>
        <v>8</v>
      </c>
      <c r="L141" s="196">
        <f t="shared" ref="L141" si="88">+D141+H141</f>
        <v>4</v>
      </c>
      <c r="M141" s="196">
        <f t="shared" ref="M141" si="89">+E141+I141</f>
        <v>9</v>
      </c>
      <c r="N141" s="198">
        <f t="shared" ref="N141" si="90">+F141+J141</f>
        <v>19</v>
      </c>
      <c r="P141">
        <f>+L141*100+N141</f>
        <v>419</v>
      </c>
    </row>
    <row r="142" spans="2:16" ht="18" customHeight="1" x14ac:dyDescent="0.15">
      <c r="B142" s="225"/>
      <c r="C142" s="229"/>
      <c r="D142" s="136"/>
      <c r="E142" s="136"/>
      <c r="F142" s="211"/>
      <c r="G142" s="247"/>
      <c r="H142" s="202"/>
      <c r="I142" s="202"/>
      <c r="J142" s="249"/>
      <c r="K142" s="204"/>
      <c r="L142" s="196"/>
      <c r="M142" s="196"/>
      <c r="N142" s="198"/>
    </row>
    <row r="143" spans="2:16" ht="18" customHeight="1" x14ac:dyDescent="0.15">
      <c r="B143" s="225" t="s">
        <v>16</v>
      </c>
      <c r="C143" s="229" t="s">
        <v>58</v>
      </c>
      <c r="D143" s="136">
        <v>3</v>
      </c>
      <c r="E143" s="136">
        <v>6</v>
      </c>
      <c r="F143" s="211">
        <v>9</v>
      </c>
      <c r="G143" s="247">
        <f>+'4部'!N23</f>
        <v>2</v>
      </c>
      <c r="H143" s="214">
        <f>+'4部'!K23</f>
        <v>3</v>
      </c>
      <c r="I143" s="214">
        <f>+'4部'!L23</f>
        <v>1</v>
      </c>
      <c r="J143" s="251">
        <f>+'4部'!M23</f>
        <v>9</v>
      </c>
      <c r="K143" s="204">
        <f t="shared" ref="K143" si="91">_xlfn.RANK.EQ(P143,$P$120:$P$152)</f>
        <v>6</v>
      </c>
      <c r="L143" s="196">
        <f t="shared" ref="L143" si="92">+D143+H143</f>
        <v>6</v>
      </c>
      <c r="M143" s="196">
        <f t="shared" ref="M143" si="93">+E143+I143</f>
        <v>7</v>
      </c>
      <c r="N143" s="198">
        <f t="shared" ref="N143" si="94">+F143+J143</f>
        <v>18</v>
      </c>
      <c r="P143">
        <f>+L143*100+N143</f>
        <v>618</v>
      </c>
    </row>
    <row r="144" spans="2:16" ht="18" customHeight="1" x14ac:dyDescent="0.15">
      <c r="B144" s="225"/>
      <c r="C144" s="229"/>
      <c r="D144" s="136"/>
      <c r="E144" s="136"/>
      <c r="F144" s="211"/>
      <c r="G144" s="247"/>
      <c r="H144" s="202"/>
      <c r="I144" s="202"/>
      <c r="J144" s="249"/>
      <c r="K144" s="204"/>
      <c r="L144" s="196"/>
      <c r="M144" s="196"/>
      <c r="N144" s="198"/>
    </row>
    <row r="145" spans="2:16" ht="18" customHeight="1" x14ac:dyDescent="0.15">
      <c r="B145" s="225" t="s">
        <v>192</v>
      </c>
      <c r="C145" s="229" t="s">
        <v>59</v>
      </c>
      <c r="D145" s="136">
        <v>2</v>
      </c>
      <c r="E145" s="136">
        <v>7</v>
      </c>
      <c r="F145" s="211">
        <v>9</v>
      </c>
      <c r="G145" s="247">
        <f>+'4部'!N25</f>
        <v>1</v>
      </c>
      <c r="H145" s="214">
        <f>+'4部'!K25</f>
        <v>4</v>
      </c>
      <c r="I145" s="214">
        <f>+'4部'!L25</f>
        <v>0</v>
      </c>
      <c r="J145" s="251">
        <f>+'4部'!M25</f>
        <v>9</v>
      </c>
      <c r="K145" s="204">
        <f t="shared" ref="K145" si="95">_xlfn.RANK.EQ(P145,$P$120:$P$152)</f>
        <v>6</v>
      </c>
      <c r="L145" s="196">
        <f t="shared" ref="L145" si="96">+D145+H145</f>
        <v>6</v>
      </c>
      <c r="M145" s="196">
        <f t="shared" ref="M145" si="97">+E145+I145</f>
        <v>7</v>
      </c>
      <c r="N145" s="198">
        <f t="shared" ref="N145" si="98">+F145+J145</f>
        <v>18</v>
      </c>
      <c r="P145">
        <f>+L145*100+N145</f>
        <v>618</v>
      </c>
    </row>
    <row r="146" spans="2:16" ht="18" customHeight="1" x14ac:dyDescent="0.15">
      <c r="B146" s="225"/>
      <c r="C146" s="229"/>
      <c r="D146" s="136"/>
      <c r="E146" s="136"/>
      <c r="F146" s="211"/>
      <c r="G146" s="247"/>
      <c r="H146" s="202"/>
      <c r="I146" s="202"/>
      <c r="J146" s="249"/>
      <c r="K146" s="204"/>
      <c r="L146" s="196"/>
      <c r="M146" s="196"/>
      <c r="N146" s="198"/>
    </row>
    <row r="147" spans="2:16" ht="18" customHeight="1" x14ac:dyDescent="0.15">
      <c r="B147" s="225" t="s">
        <v>140</v>
      </c>
      <c r="C147" s="208">
        <v>10</v>
      </c>
      <c r="D147" s="136">
        <v>0</v>
      </c>
      <c r="E147" s="136">
        <v>9</v>
      </c>
      <c r="F147" s="211">
        <v>7</v>
      </c>
      <c r="G147" s="247">
        <f>+'4部'!N27</f>
        <v>3</v>
      </c>
      <c r="H147" s="214">
        <f>+'4部'!K27</f>
        <v>2</v>
      </c>
      <c r="I147" s="214">
        <f>+'4部'!L27</f>
        <v>2</v>
      </c>
      <c r="J147" s="251">
        <f>+'4部'!M27</f>
        <v>4</v>
      </c>
      <c r="K147" s="204">
        <f t="shared" ref="K147" si="99">_xlfn.RANK.EQ(P147,$P$120:$P$152)</f>
        <v>10</v>
      </c>
      <c r="L147" s="196">
        <f t="shared" ref="L147" si="100">+D147+H147</f>
        <v>2</v>
      </c>
      <c r="M147" s="196">
        <f t="shared" ref="M147" si="101">+E147+I147</f>
        <v>11</v>
      </c>
      <c r="N147" s="198">
        <f t="shared" ref="N147" si="102">+F147+J147</f>
        <v>11</v>
      </c>
      <c r="P147">
        <f>+L147*100+N147</f>
        <v>211</v>
      </c>
    </row>
    <row r="148" spans="2:16" ht="18" customHeight="1" thickBot="1" x14ac:dyDescent="0.2">
      <c r="B148" s="226"/>
      <c r="C148" s="209"/>
      <c r="D148" s="210"/>
      <c r="E148" s="210"/>
      <c r="F148" s="212"/>
      <c r="G148" s="248"/>
      <c r="H148" s="203"/>
      <c r="I148" s="203"/>
      <c r="J148" s="250"/>
      <c r="K148" s="205"/>
      <c r="L148" s="197"/>
      <c r="M148" s="197"/>
      <c r="N148" s="199"/>
    </row>
    <row r="149" spans="2:16" ht="18" customHeight="1" x14ac:dyDescent="0.15">
      <c r="B149" s="194"/>
      <c r="C149" s="147"/>
      <c r="D149" s="147"/>
      <c r="E149" s="147"/>
      <c r="F149" s="147"/>
      <c r="G149" s="193"/>
      <c r="H149" s="193"/>
      <c r="I149" s="193"/>
      <c r="J149" s="193"/>
      <c r="K149" s="193"/>
      <c r="L149" s="193"/>
      <c r="M149" s="193"/>
      <c r="N149" s="193"/>
    </row>
    <row r="150" spans="2:16" ht="18" customHeight="1" x14ac:dyDescent="0.15">
      <c r="B150" s="194"/>
      <c r="C150" s="147"/>
      <c r="D150" s="147"/>
      <c r="E150" s="147"/>
      <c r="F150" s="147"/>
      <c r="G150" s="193"/>
      <c r="H150" s="193"/>
      <c r="I150" s="193"/>
      <c r="J150" s="193"/>
      <c r="K150" s="193"/>
      <c r="L150" s="193"/>
      <c r="M150" s="193"/>
      <c r="N150" s="193"/>
    </row>
    <row r="151" spans="2:16" ht="18" customHeight="1" x14ac:dyDescent="0.15">
      <c r="B151" s="194"/>
      <c r="C151" s="147"/>
      <c r="D151" s="147"/>
      <c r="E151" s="147"/>
      <c r="F151" s="147"/>
      <c r="G151" s="193"/>
      <c r="H151" s="193"/>
      <c r="I151" s="193"/>
      <c r="J151" s="193"/>
      <c r="K151" s="193"/>
      <c r="L151" s="193"/>
      <c r="M151" s="193"/>
      <c r="N151" s="193"/>
    </row>
    <row r="152" spans="2:16" ht="18" customHeight="1" x14ac:dyDescent="0.15">
      <c r="B152" s="194"/>
      <c r="C152" s="147"/>
      <c r="D152" s="147"/>
      <c r="E152" s="147"/>
      <c r="F152" s="147"/>
      <c r="G152" s="193"/>
      <c r="H152" s="193"/>
      <c r="I152" s="193"/>
      <c r="J152" s="193"/>
      <c r="K152" s="193"/>
      <c r="L152" s="193"/>
      <c r="M152" s="193"/>
      <c r="N152" s="193"/>
    </row>
    <row r="155" spans="2:16" ht="29.45" customHeight="1" thickBot="1" x14ac:dyDescent="0.2">
      <c r="B155" s="19"/>
      <c r="C155" s="190" t="s">
        <v>83</v>
      </c>
      <c r="D155" s="146"/>
      <c r="E155" s="146"/>
      <c r="F155" s="146"/>
      <c r="G155" s="146"/>
      <c r="H155" s="146"/>
      <c r="I155" s="146"/>
      <c r="J155" s="146"/>
      <c r="K155" s="19"/>
      <c r="L155" s="19"/>
      <c r="M155" s="19"/>
      <c r="N155" s="19"/>
    </row>
    <row r="156" spans="2:16" s="20" customFormat="1" ht="25.9" customHeight="1" thickBot="1" x14ac:dyDescent="0.2">
      <c r="B156" s="315" t="s">
        <v>43</v>
      </c>
      <c r="C156" s="221" t="s">
        <v>69</v>
      </c>
      <c r="D156" s="222"/>
      <c r="E156" s="222"/>
      <c r="F156" s="223"/>
      <c r="G156" s="221" t="s">
        <v>74</v>
      </c>
      <c r="H156" s="222"/>
      <c r="I156" s="222"/>
      <c r="J156" s="223"/>
      <c r="K156" s="221" t="s">
        <v>75</v>
      </c>
      <c r="L156" s="222"/>
      <c r="M156" s="222"/>
      <c r="N156" s="223"/>
    </row>
    <row r="157" spans="2:16" ht="64.900000000000006" customHeight="1" thickBot="1" x14ac:dyDescent="0.2">
      <c r="B157" s="316"/>
      <c r="C157" s="27" t="s">
        <v>70</v>
      </c>
      <c r="D157" s="28" t="s">
        <v>71</v>
      </c>
      <c r="E157" s="28" t="s">
        <v>72</v>
      </c>
      <c r="F157" s="29" t="s">
        <v>73</v>
      </c>
      <c r="G157" s="27" t="s">
        <v>70</v>
      </c>
      <c r="H157" s="28" t="s">
        <v>71</v>
      </c>
      <c r="I157" s="28" t="s">
        <v>72</v>
      </c>
      <c r="J157" s="29" t="s">
        <v>73</v>
      </c>
      <c r="K157" s="83" t="s">
        <v>70</v>
      </c>
      <c r="L157" s="81" t="s">
        <v>71</v>
      </c>
      <c r="M157" s="81" t="s">
        <v>72</v>
      </c>
      <c r="N157" s="82" t="s">
        <v>73</v>
      </c>
    </row>
    <row r="158" spans="2:16" ht="18" customHeight="1" x14ac:dyDescent="0.15">
      <c r="B158" s="240" t="s">
        <v>21</v>
      </c>
      <c r="C158" s="242" t="s">
        <v>51</v>
      </c>
      <c r="D158" s="276">
        <v>9</v>
      </c>
      <c r="E158" s="276">
        <v>1</v>
      </c>
      <c r="F158" s="277">
        <v>25</v>
      </c>
      <c r="G158" s="238">
        <f>+'5部'!O3</f>
        <v>1</v>
      </c>
      <c r="H158" s="236">
        <f>+'5部'!L3</f>
        <v>4</v>
      </c>
      <c r="I158" s="236">
        <f>+'5部'!M3</f>
        <v>1</v>
      </c>
      <c r="J158" s="275">
        <f>+'5部'!N3</f>
        <v>11</v>
      </c>
      <c r="K158" s="239">
        <f>_xlfn.RANK.EQ(P158,$P$158:$P$170)</f>
        <v>1</v>
      </c>
      <c r="L158" s="236">
        <f>+D158+H158</f>
        <v>13</v>
      </c>
      <c r="M158" s="236">
        <f>+E158+I158</f>
        <v>2</v>
      </c>
      <c r="N158" s="237">
        <f>+F158+J158</f>
        <v>36</v>
      </c>
      <c r="P158">
        <f>+L158*1000+N158</f>
        <v>13036</v>
      </c>
    </row>
    <row r="159" spans="2:16" ht="18" customHeight="1" x14ac:dyDescent="0.15">
      <c r="B159" s="235"/>
      <c r="C159" s="229"/>
      <c r="D159" s="133"/>
      <c r="E159" s="133"/>
      <c r="F159" s="259"/>
      <c r="G159" s="231"/>
      <c r="H159" s="196"/>
      <c r="I159" s="196"/>
      <c r="J159" s="267"/>
      <c r="K159" s="233"/>
      <c r="L159" s="196"/>
      <c r="M159" s="196"/>
      <c r="N159" s="198"/>
    </row>
    <row r="160" spans="2:16" ht="18" customHeight="1" x14ac:dyDescent="0.15">
      <c r="B160" s="235" t="s">
        <v>144</v>
      </c>
      <c r="C160" s="229" t="s">
        <v>52</v>
      </c>
      <c r="D160" s="132">
        <v>8</v>
      </c>
      <c r="E160" s="132">
        <v>2</v>
      </c>
      <c r="F160" s="271">
        <v>20</v>
      </c>
      <c r="G160" s="170">
        <f>+'5部'!O5</f>
        <v>6</v>
      </c>
      <c r="H160" s="171">
        <f>+'5部'!L5</f>
        <v>0</v>
      </c>
      <c r="I160" s="171">
        <f>+'5部'!M5</f>
        <v>5</v>
      </c>
      <c r="J160" s="273">
        <f>+'5部'!N5</f>
        <v>5</v>
      </c>
      <c r="K160" s="233">
        <f t="shared" ref="K160" si="103">_xlfn.RANK.EQ(P160,$P$158:$P$170)</f>
        <v>4</v>
      </c>
      <c r="L160" s="196">
        <f t="shared" ref="L160" si="104">+D160+H160</f>
        <v>8</v>
      </c>
      <c r="M160" s="196">
        <f t="shared" ref="M160" si="105">+E160+I160</f>
        <v>7</v>
      </c>
      <c r="N160" s="198">
        <f t="shared" ref="N160" si="106">+F160+J160</f>
        <v>25</v>
      </c>
      <c r="P160">
        <f>+L160*1000+N160</f>
        <v>8025</v>
      </c>
    </row>
    <row r="161" spans="2:16" ht="18" customHeight="1" x14ac:dyDescent="0.15">
      <c r="B161" s="235"/>
      <c r="C161" s="229"/>
      <c r="D161" s="133"/>
      <c r="E161" s="133"/>
      <c r="F161" s="259"/>
      <c r="G161" s="231"/>
      <c r="H161" s="196"/>
      <c r="I161" s="196"/>
      <c r="J161" s="267"/>
      <c r="K161" s="233"/>
      <c r="L161" s="196"/>
      <c r="M161" s="196"/>
      <c r="N161" s="198"/>
    </row>
    <row r="162" spans="2:16" ht="18" customHeight="1" x14ac:dyDescent="0.15">
      <c r="B162" s="235" t="s">
        <v>145</v>
      </c>
      <c r="C162" s="229" t="s">
        <v>53</v>
      </c>
      <c r="D162" s="132">
        <v>7</v>
      </c>
      <c r="E162" s="132">
        <v>3</v>
      </c>
      <c r="F162" s="271">
        <v>15</v>
      </c>
      <c r="G162" s="170">
        <f>+'5部'!O7</f>
        <v>5</v>
      </c>
      <c r="H162" s="171">
        <f>+'5部'!L7</f>
        <v>2</v>
      </c>
      <c r="I162" s="171">
        <f>+'5部'!M7</f>
        <v>3</v>
      </c>
      <c r="J162" s="273">
        <f>+'5部'!N7</f>
        <v>6</v>
      </c>
      <c r="K162" s="233">
        <f t="shared" ref="K162" si="107">_xlfn.RANK.EQ(P162,$P$158:$P$170)</f>
        <v>3</v>
      </c>
      <c r="L162" s="196">
        <f t="shared" ref="L162" si="108">+D162+H162</f>
        <v>9</v>
      </c>
      <c r="M162" s="196">
        <f t="shared" ref="M162" si="109">+E162+I162</f>
        <v>6</v>
      </c>
      <c r="N162" s="198">
        <f t="shared" ref="N162" si="110">+F162+J162</f>
        <v>21</v>
      </c>
      <c r="P162">
        <f>+L162*1000+N162</f>
        <v>9021</v>
      </c>
    </row>
    <row r="163" spans="2:16" ht="18" customHeight="1" x14ac:dyDescent="0.15">
      <c r="B163" s="235"/>
      <c r="C163" s="229"/>
      <c r="D163" s="133"/>
      <c r="E163" s="133"/>
      <c r="F163" s="259"/>
      <c r="G163" s="231"/>
      <c r="H163" s="196"/>
      <c r="I163" s="196"/>
      <c r="J163" s="267"/>
      <c r="K163" s="233"/>
      <c r="L163" s="196"/>
      <c r="M163" s="196"/>
      <c r="N163" s="198"/>
    </row>
    <row r="164" spans="2:16" ht="18" customHeight="1" x14ac:dyDescent="0.15">
      <c r="B164" s="235" t="s">
        <v>20</v>
      </c>
      <c r="C164" s="229" t="s">
        <v>54</v>
      </c>
      <c r="D164" s="136">
        <v>6</v>
      </c>
      <c r="E164" s="136">
        <v>4</v>
      </c>
      <c r="F164" s="211">
        <v>19</v>
      </c>
      <c r="G164" s="170">
        <f>+'5部'!O9</f>
        <v>2</v>
      </c>
      <c r="H164" s="171">
        <f>+'5部'!L9</f>
        <v>3</v>
      </c>
      <c r="I164" s="171">
        <f>+'5部'!M9</f>
        <v>2</v>
      </c>
      <c r="J164" s="273">
        <f>+'5部'!N9</f>
        <v>9</v>
      </c>
      <c r="K164" s="233">
        <f t="shared" ref="K164" si="111">_xlfn.RANK.EQ(P164,$P$158:$P$170)</f>
        <v>2</v>
      </c>
      <c r="L164" s="196">
        <f t="shared" ref="L164:L168" si="112">+D164+H164</f>
        <v>9</v>
      </c>
      <c r="M164" s="196">
        <f t="shared" ref="M164" si="113">+E164+I164</f>
        <v>6</v>
      </c>
      <c r="N164" s="198">
        <f t="shared" ref="N164" si="114">+F164+J164</f>
        <v>28</v>
      </c>
      <c r="P164">
        <f>+L164*1000+N164</f>
        <v>9028</v>
      </c>
    </row>
    <row r="165" spans="2:16" ht="18" customHeight="1" x14ac:dyDescent="0.15">
      <c r="B165" s="269"/>
      <c r="C165" s="270"/>
      <c r="D165" s="132"/>
      <c r="E165" s="132"/>
      <c r="F165" s="271"/>
      <c r="G165" s="272"/>
      <c r="H165" s="165"/>
      <c r="I165" s="165"/>
      <c r="J165" s="274"/>
      <c r="K165" s="233"/>
      <c r="L165" s="196"/>
      <c r="M165" s="196"/>
      <c r="N165" s="198"/>
    </row>
    <row r="166" spans="2:16" ht="18" customHeight="1" x14ac:dyDescent="0.15">
      <c r="B166" s="225" t="s">
        <v>146</v>
      </c>
      <c r="C166" s="229" t="s">
        <v>55</v>
      </c>
      <c r="D166" s="136">
        <v>5</v>
      </c>
      <c r="E166" s="136">
        <v>5</v>
      </c>
      <c r="F166" s="211">
        <v>16</v>
      </c>
      <c r="G166" s="231">
        <f>+'5部'!O11</f>
        <v>4</v>
      </c>
      <c r="H166" s="196">
        <f>+'5部'!L11</f>
        <v>3</v>
      </c>
      <c r="I166" s="196">
        <f>+'5部'!M11</f>
        <v>2</v>
      </c>
      <c r="J166" s="267">
        <f>+'5部'!N11</f>
        <v>6</v>
      </c>
      <c r="K166" s="233">
        <f t="shared" ref="K166" si="115">_xlfn.RANK.EQ(P166,$P$158:$P$170)</f>
        <v>6</v>
      </c>
      <c r="L166" s="196">
        <f t="shared" si="112"/>
        <v>8</v>
      </c>
      <c r="M166" s="196">
        <f t="shared" ref="M166" si="116">+E166+I166</f>
        <v>7</v>
      </c>
      <c r="N166" s="198">
        <f t="shared" ref="N166" si="117">+F166+J166</f>
        <v>22</v>
      </c>
      <c r="P166">
        <f>+L166*1000+N166</f>
        <v>8022</v>
      </c>
    </row>
    <row r="167" spans="2:16" ht="18" customHeight="1" x14ac:dyDescent="0.15">
      <c r="B167" s="225"/>
      <c r="C167" s="229"/>
      <c r="D167" s="136"/>
      <c r="E167" s="136"/>
      <c r="F167" s="211"/>
      <c r="G167" s="231"/>
      <c r="H167" s="196"/>
      <c r="I167" s="196"/>
      <c r="J167" s="267"/>
      <c r="K167" s="233"/>
      <c r="L167" s="196"/>
      <c r="M167" s="196"/>
      <c r="N167" s="198"/>
    </row>
    <row r="168" spans="2:16" ht="18" customHeight="1" x14ac:dyDescent="0.15">
      <c r="B168" s="225" t="s">
        <v>147</v>
      </c>
      <c r="C168" s="229" t="s">
        <v>56</v>
      </c>
      <c r="D168" s="136">
        <v>5</v>
      </c>
      <c r="E168" s="136">
        <v>5</v>
      </c>
      <c r="F168" s="211">
        <v>15</v>
      </c>
      <c r="G168" s="231">
        <f>+'5部'!O13</f>
        <v>3</v>
      </c>
      <c r="H168" s="196">
        <f>+'5部'!L13</f>
        <v>3</v>
      </c>
      <c r="I168" s="196">
        <f>+'5部'!M13</f>
        <v>2</v>
      </c>
      <c r="J168" s="267">
        <f>+'5部'!N13</f>
        <v>8</v>
      </c>
      <c r="K168" s="233">
        <f t="shared" ref="K168" si="118">_xlfn.RANK.EQ(P168,$P$158:$P$170)</f>
        <v>5</v>
      </c>
      <c r="L168" s="196">
        <f t="shared" si="112"/>
        <v>8</v>
      </c>
      <c r="M168" s="196">
        <f t="shared" ref="M168" si="119">+E168+I168</f>
        <v>7</v>
      </c>
      <c r="N168" s="198">
        <f t="shared" ref="N168" si="120">+F168+J168</f>
        <v>23</v>
      </c>
      <c r="P168">
        <f>+L168*1000+N168</f>
        <v>8023</v>
      </c>
    </row>
    <row r="169" spans="2:16" ht="18" customHeight="1" thickBot="1" x14ac:dyDescent="0.2">
      <c r="B169" s="226"/>
      <c r="C169" s="230"/>
      <c r="D169" s="210"/>
      <c r="E169" s="210"/>
      <c r="F169" s="212"/>
      <c r="G169" s="232"/>
      <c r="H169" s="197"/>
      <c r="I169" s="197"/>
      <c r="J169" s="268"/>
      <c r="K169" s="234"/>
      <c r="L169" s="197"/>
      <c r="M169" s="197"/>
      <c r="N169" s="199"/>
    </row>
    <row r="170" spans="2:16" ht="18" customHeight="1" x14ac:dyDescent="0.15">
      <c r="B170" s="194"/>
      <c r="C170" s="147"/>
      <c r="D170" s="147"/>
      <c r="E170" s="147"/>
      <c r="F170" s="147"/>
      <c r="G170" s="193"/>
      <c r="H170" s="193"/>
      <c r="I170" s="193"/>
      <c r="J170" s="193"/>
      <c r="K170" s="193"/>
      <c r="L170" s="193"/>
      <c r="M170" s="193"/>
      <c r="N170" s="193"/>
      <c r="P170">
        <f>+L170*1000+N170</f>
        <v>0</v>
      </c>
    </row>
    <row r="171" spans="2:16" ht="18" customHeight="1" x14ac:dyDescent="0.15">
      <c r="B171" s="194"/>
      <c r="C171" s="147"/>
      <c r="D171" s="147"/>
      <c r="E171" s="147"/>
      <c r="F171" s="147"/>
      <c r="G171" s="193"/>
      <c r="H171" s="193"/>
      <c r="I171" s="193"/>
      <c r="J171" s="193"/>
      <c r="K171" s="193"/>
      <c r="L171" s="193"/>
      <c r="M171" s="193"/>
      <c r="N171" s="193"/>
    </row>
    <row r="172" spans="2:16" ht="16.149999999999999" customHeight="1" x14ac:dyDescent="0.15"/>
    <row r="173" spans="2:16" ht="16.149999999999999" customHeight="1" x14ac:dyDescent="0.15"/>
    <row r="174" spans="2:16" ht="16.149999999999999" customHeight="1" thickBot="1" x14ac:dyDescent="0.2"/>
    <row r="175" spans="2:16" s="20" customFormat="1" ht="19.899999999999999" customHeight="1" thickBot="1" x14ac:dyDescent="0.2">
      <c r="B175" s="315" t="s">
        <v>44</v>
      </c>
      <c r="C175" s="221" t="s">
        <v>69</v>
      </c>
      <c r="D175" s="222"/>
      <c r="E175" s="222"/>
      <c r="F175" s="223"/>
      <c r="G175" s="221" t="s">
        <v>74</v>
      </c>
      <c r="H175" s="222"/>
      <c r="I175" s="222"/>
      <c r="J175" s="223"/>
      <c r="K175" s="224" t="s">
        <v>75</v>
      </c>
      <c r="L175" s="222"/>
      <c r="M175" s="222"/>
      <c r="N175" s="223"/>
    </row>
    <row r="176" spans="2:16" ht="64.900000000000006" customHeight="1" thickBot="1" x14ac:dyDescent="0.2">
      <c r="B176" s="316"/>
      <c r="C176" s="27" t="s">
        <v>70</v>
      </c>
      <c r="D176" s="28" t="s">
        <v>71</v>
      </c>
      <c r="E176" s="28" t="s">
        <v>72</v>
      </c>
      <c r="F176" s="29" t="s">
        <v>73</v>
      </c>
      <c r="G176" s="83" t="s">
        <v>70</v>
      </c>
      <c r="H176" s="81" t="s">
        <v>71</v>
      </c>
      <c r="I176" s="81" t="s">
        <v>72</v>
      </c>
      <c r="J176" s="82" t="s">
        <v>73</v>
      </c>
      <c r="K176" s="30" t="s">
        <v>70</v>
      </c>
      <c r="L176" s="28" t="s">
        <v>71</v>
      </c>
      <c r="M176" s="28" t="s">
        <v>72</v>
      </c>
      <c r="N176" s="29" t="s">
        <v>73</v>
      </c>
    </row>
    <row r="177" spans="2:16" ht="18" customHeight="1" x14ac:dyDescent="0.15">
      <c r="B177" s="257" t="s">
        <v>18</v>
      </c>
      <c r="C177" s="258" t="s">
        <v>57</v>
      </c>
      <c r="D177" s="133">
        <v>5</v>
      </c>
      <c r="E177" s="133">
        <v>5</v>
      </c>
      <c r="F177" s="259">
        <v>14</v>
      </c>
      <c r="G177" s="253">
        <f>+'5部'!N20</f>
        <v>4</v>
      </c>
      <c r="H177" s="254">
        <f>+'5部'!K20</f>
        <v>2</v>
      </c>
      <c r="I177" s="254">
        <f>+'5部'!L20</f>
        <v>2</v>
      </c>
      <c r="J177" s="255">
        <f>+'5部'!M20</f>
        <v>5</v>
      </c>
      <c r="K177" s="215">
        <f>_xlfn.RANK.EQ(P177,$P$158:$P$190)</f>
        <v>7</v>
      </c>
      <c r="L177" s="171">
        <f>+D177+H177</f>
        <v>7</v>
      </c>
      <c r="M177" s="171">
        <f>+E177+I177</f>
        <v>7</v>
      </c>
      <c r="N177" s="167">
        <f>+F177+J177</f>
        <v>19</v>
      </c>
      <c r="P177">
        <f>+L177*100+N177</f>
        <v>719</v>
      </c>
    </row>
    <row r="178" spans="2:16" ht="18" customHeight="1" x14ac:dyDescent="0.15">
      <c r="B178" s="260"/>
      <c r="C178" s="229"/>
      <c r="D178" s="136"/>
      <c r="E178" s="136"/>
      <c r="F178" s="211"/>
      <c r="G178" s="247"/>
      <c r="H178" s="202"/>
      <c r="I178" s="202"/>
      <c r="J178" s="249"/>
      <c r="K178" s="204"/>
      <c r="L178" s="196"/>
      <c r="M178" s="196"/>
      <c r="N178" s="198"/>
    </row>
    <row r="179" spans="2:16" ht="18" customHeight="1" x14ac:dyDescent="0.15">
      <c r="B179" s="225" t="s">
        <v>19</v>
      </c>
      <c r="C179" s="229" t="s">
        <v>58</v>
      </c>
      <c r="D179" s="136">
        <v>4</v>
      </c>
      <c r="E179" s="136">
        <v>6</v>
      </c>
      <c r="F179" s="211">
        <v>11</v>
      </c>
      <c r="G179" s="266">
        <f>+'5部'!N22</f>
        <v>2</v>
      </c>
      <c r="H179" s="202">
        <f>+'5部'!K22</f>
        <v>3</v>
      </c>
      <c r="I179" s="202">
        <f>+'5部'!L22</f>
        <v>1</v>
      </c>
      <c r="J179" s="249">
        <f>+'5部'!M22</f>
        <v>7</v>
      </c>
      <c r="K179" s="204">
        <f t="shared" ref="K179" si="121">_xlfn.RANK.EQ(P179,$P$158:$P$190)</f>
        <v>8</v>
      </c>
      <c r="L179" s="196">
        <f>+D179+H179</f>
        <v>7</v>
      </c>
      <c r="M179" s="196">
        <f>+E179+I179</f>
        <v>7</v>
      </c>
      <c r="N179" s="198">
        <f t="shared" ref="N179" si="122">+F179+J179</f>
        <v>18</v>
      </c>
      <c r="P179">
        <f>+L179*100+N179</f>
        <v>718</v>
      </c>
    </row>
    <row r="180" spans="2:16" ht="18" customHeight="1" x14ac:dyDescent="0.15">
      <c r="B180" s="225"/>
      <c r="C180" s="229"/>
      <c r="D180" s="136"/>
      <c r="E180" s="136"/>
      <c r="F180" s="211"/>
      <c r="G180" s="247"/>
      <c r="H180" s="202"/>
      <c r="I180" s="202"/>
      <c r="J180" s="249"/>
      <c r="K180" s="204"/>
      <c r="L180" s="196"/>
      <c r="M180" s="196"/>
      <c r="N180" s="198"/>
    </row>
    <row r="181" spans="2:16" ht="18" customHeight="1" x14ac:dyDescent="0.15">
      <c r="B181" s="225" t="s">
        <v>193</v>
      </c>
      <c r="C181" s="229" t="s">
        <v>59</v>
      </c>
      <c r="D181" s="136">
        <v>3</v>
      </c>
      <c r="E181" s="136">
        <v>7</v>
      </c>
      <c r="F181" s="211">
        <v>13</v>
      </c>
      <c r="G181" s="266">
        <f>+'5部'!N24</f>
        <v>1</v>
      </c>
      <c r="H181" s="202">
        <f>+'5部'!K24</f>
        <v>3</v>
      </c>
      <c r="I181" s="202">
        <f>+'5部'!L24</f>
        <v>1</v>
      </c>
      <c r="J181" s="249">
        <f>+'5部'!M24</f>
        <v>9</v>
      </c>
      <c r="K181" s="204">
        <f t="shared" ref="K181" si="123">_xlfn.RANK.EQ(P181,$P$158:$P$190)</f>
        <v>9</v>
      </c>
      <c r="L181" s="196">
        <f>+D181+H181</f>
        <v>6</v>
      </c>
      <c r="M181" s="196">
        <f>+E181+I181</f>
        <v>8</v>
      </c>
      <c r="N181" s="198">
        <f t="shared" ref="N181" si="124">+F181+J181</f>
        <v>22</v>
      </c>
      <c r="P181">
        <f>+L181*100+N181</f>
        <v>622</v>
      </c>
    </row>
    <row r="182" spans="2:16" ht="18" customHeight="1" x14ac:dyDescent="0.15">
      <c r="B182" s="225"/>
      <c r="C182" s="229"/>
      <c r="D182" s="136"/>
      <c r="E182" s="136"/>
      <c r="F182" s="211"/>
      <c r="G182" s="247"/>
      <c r="H182" s="202"/>
      <c r="I182" s="202"/>
      <c r="J182" s="249"/>
      <c r="K182" s="204"/>
      <c r="L182" s="196"/>
      <c r="M182" s="196"/>
      <c r="N182" s="198"/>
    </row>
    <row r="183" spans="2:16" ht="18" customHeight="1" x14ac:dyDescent="0.15">
      <c r="B183" s="225" t="s">
        <v>154</v>
      </c>
      <c r="C183" s="208">
        <v>10</v>
      </c>
      <c r="D183" s="136">
        <v>3</v>
      </c>
      <c r="E183" s="136">
        <v>7</v>
      </c>
      <c r="F183" s="211">
        <v>12</v>
      </c>
      <c r="G183" s="266">
        <f>+'5部'!N26</f>
        <v>3</v>
      </c>
      <c r="H183" s="202">
        <f>+'5部'!K26</f>
        <v>2</v>
      </c>
      <c r="I183" s="202">
        <f>+'5部'!L26</f>
        <v>2</v>
      </c>
      <c r="J183" s="249">
        <f>+'5部'!M26</f>
        <v>8</v>
      </c>
      <c r="K183" s="204">
        <f t="shared" ref="K183" si="125">_xlfn.RANK.EQ(P183,$P$158:$P$190)</f>
        <v>10</v>
      </c>
      <c r="L183" s="196">
        <f>+D183+H183</f>
        <v>5</v>
      </c>
      <c r="M183" s="196">
        <f>+E183+I183</f>
        <v>9</v>
      </c>
      <c r="N183" s="198">
        <f t="shared" ref="N183" si="126">+F183+J183</f>
        <v>20</v>
      </c>
      <c r="P183">
        <f>+L183*100+N183</f>
        <v>520</v>
      </c>
    </row>
    <row r="184" spans="2:16" ht="18" customHeight="1" x14ac:dyDescent="0.15">
      <c r="B184" s="225"/>
      <c r="C184" s="208"/>
      <c r="D184" s="136"/>
      <c r="E184" s="136"/>
      <c r="F184" s="211"/>
      <c r="G184" s="247"/>
      <c r="H184" s="202"/>
      <c r="I184" s="202"/>
      <c r="J184" s="249"/>
      <c r="K184" s="204"/>
      <c r="L184" s="196"/>
      <c r="M184" s="196"/>
      <c r="N184" s="198"/>
    </row>
    <row r="185" spans="2:16" ht="18" customHeight="1" x14ac:dyDescent="0.15">
      <c r="B185" s="225" t="s">
        <v>155</v>
      </c>
      <c r="C185" s="208">
        <v>11</v>
      </c>
      <c r="D185" s="136">
        <v>0</v>
      </c>
      <c r="E185" s="136">
        <v>10</v>
      </c>
      <c r="F185" s="211">
        <v>5</v>
      </c>
      <c r="G185" s="266">
        <f>+'5部'!N28</f>
        <v>5</v>
      </c>
      <c r="H185" s="202">
        <f>+'5部'!K28</f>
        <v>0</v>
      </c>
      <c r="I185" s="202">
        <f>+'5部'!L28</f>
        <v>4</v>
      </c>
      <c r="J185" s="249">
        <f>+'5部'!M28</f>
        <v>1</v>
      </c>
      <c r="K185" s="204">
        <f t="shared" ref="K185" si="127">_xlfn.RANK.EQ(P185,$P$158:$P$190)</f>
        <v>11</v>
      </c>
      <c r="L185" s="196">
        <f>+D185+H185</f>
        <v>0</v>
      </c>
      <c r="M185" s="196">
        <f>+E185+I185</f>
        <v>14</v>
      </c>
      <c r="N185" s="198">
        <f t="shared" ref="N185" si="128">+F185+J185</f>
        <v>6</v>
      </c>
      <c r="P185">
        <f>+L185*100+N185</f>
        <v>6</v>
      </c>
    </row>
    <row r="186" spans="2:16" ht="18" customHeight="1" thickBot="1" x14ac:dyDescent="0.2">
      <c r="B186" s="226"/>
      <c r="C186" s="209"/>
      <c r="D186" s="210"/>
      <c r="E186" s="210"/>
      <c r="F186" s="212"/>
      <c r="G186" s="248"/>
      <c r="H186" s="203"/>
      <c r="I186" s="203"/>
      <c r="J186" s="250"/>
      <c r="K186" s="205"/>
      <c r="L186" s="197"/>
      <c r="M186" s="197"/>
      <c r="N186" s="199"/>
    </row>
    <row r="187" spans="2:16" ht="18" customHeight="1" x14ac:dyDescent="0.15">
      <c r="B187" s="194"/>
      <c r="C187" s="147"/>
      <c r="D187" s="147"/>
      <c r="E187" s="147"/>
      <c r="F187" s="147"/>
      <c r="G187" s="193"/>
      <c r="H187" s="193"/>
      <c r="I187" s="193"/>
      <c r="J187" s="193"/>
      <c r="K187" s="193"/>
      <c r="L187" s="193"/>
      <c r="M187" s="193"/>
      <c r="N187" s="193"/>
      <c r="P187">
        <f>+L187*100+N187</f>
        <v>0</v>
      </c>
    </row>
    <row r="188" spans="2:16" ht="18" customHeight="1" x14ac:dyDescent="0.15">
      <c r="B188" s="194"/>
      <c r="C188" s="147"/>
      <c r="D188" s="147"/>
      <c r="E188" s="147"/>
      <c r="F188" s="147"/>
      <c r="G188" s="193"/>
      <c r="H188" s="193"/>
      <c r="I188" s="193"/>
      <c r="J188" s="193"/>
      <c r="K188" s="193"/>
      <c r="L188" s="193"/>
      <c r="M188" s="193"/>
      <c r="N188" s="193"/>
    </row>
    <row r="189" spans="2:16" ht="18" customHeight="1" x14ac:dyDescent="0.15">
      <c r="B189" s="194"/>
      <c r="C189" s="147"/>
      <c r="D189" s="147"/>
      <c r="E189" s="147"/>
      <c r="F189" s="147"/>
      <c r="G189" s="193"/>
      <c r="H189" s="193"/>
      <c r="I189" s="193"/>
      <c r="J189" s="193"/>
      <c r="K189" s="193"/>
      <c r="L189" s="193"/>
      <c r="M189" s="193"/>
      <c r="N189" s="193"/>
      <c r="P189">
        <f>+L189*100+N189</f>
        <v>0</v>
      </c>
    </row>
    <row r="190" spans="2:16" ht="18" customHeight="1" x14ac:dyDescent="0.15">
      <c r="B190" s="194"/>
      <c r="C190" s="147"/>
      <c r="D190" s="147"/>
      <c r="E190" s="147"/>
      <c r="F190" s="147"/>
      <c r="G190" s="193"/>
      <c r="H190" s="193"/>
      <c r="I190" s="193"/>
      <c r="J190" s="193"/>
      <c r="K190" s="193"/>
      <c r="L190" s="193"/>
      <c r="M190" s="193"/>
      <c r="N190" s="193"/>
    </row>
    <row r="192" spans="2:16" ht="16.5" customHeight="1" x14ac:dyDescent="0.15"/>
    <row r="193" spans="2:16" ht="30" customHeight="1" thickBot="1" x14ac:dyDescent="0.2">
      <c r="C193" s="134" t="s">
        <v>84</v>
      </c>
      <c r="D193" s="135"/>
      <c r="E193" s="135"/>
      <c r="F193" s="135"/>
      <c r="G193" s="135"/>
      <c r="H193" s="135"/>
      <c r="I193" s="135"/>
      <c r="J193" s="135"/>
    </row>
    <row r="194" spans="2:16" s="20" customFormat="1" ht="19.899999999999999" customHeight="1" thickBot="1" x14ac:dyDescent="0.2">
      <c r="B194" s="315" t="s">
        <v>45</v>
      </c>
      <c r="C194" s="221" t="s">
        <v>69</v>
      </c>
      <c r="D194" s="222"/>
      <c r="E194" s="222"/>
      <c r="F194" s="223"/>
      <c r="G194" s="221" t="s">
        <v>74</v>
      </c>
      <c r="H194" s="222"/>
      <c r="I194" s="222"/>
      <c r="J194" s="223"/>
      <c r="K194" s="224" t="s">
        <v>75</v>
      </c>
      <c r="L194" s="222"/>
      <c r="M194" s="222"/>
      <c r="N194" s="223"/>
    </row>
    <row r="195" spans="2:16" ht="64.900000000000006" customHeight="1" thickBot="1" x14ac:dyDescent="0.2">
      <c r="B195" s="316"/>
      <c r="C195" s="83" t="s">
        <v>70</v>
      </c>
      <c r="D195" s="81" t="s">
        <v>71</v>
      </c>
      <c r="E195" s="81" t="s">
        <v>72</v>
      </c>
      <c r="F195" s="82" t="s">
        <v>73</v>
      </c>
      <c r="G195" s="83" t="s">
        <v>70</v>
      </c>
      <c r="H195" s="81" t="s">
        <v>71</v>
      </c>
      <c r="I195" s="81" t="s">
        <v>72</v>
      </c>
      <c r="J195" s="82" t="s">
        <v>73</v>
      </c>
      <c r="K195" s="84" t="s">
        <v>70</v>
      </c>
      <c r="L195" s="81" t="s">
        <v>71</v>
      </c>
      <c r="M195" s="81" t="s">
        <v>72</v>
      </c>
      <c r="N195" s="82" t="s">
        <v>73</v>
      </c>
    </row>
    <row r="196" spans="2:16" ht="17.45" customHeight="1" x14ac:dyDescent="0.15">
      <c r="B196" s="265" t="s">
        <v>157</v>
      </c>
      <c r="C196" s="242" t="s">
        <v>51</v>
      </c>
      <c r="D196" s="219">
        <v>10</v>
      </c>
      <c r="E196" s="219">
        <v>0</v>
      </c>
      <c r="F196" s="220">
        <v>23</v>
      </c>
      <c r="G196" s="263">
        <f>+'6部'!O4</f>
        <v>2</v>
      </c>
      <c r="H196" s="254">
        <f>+'6部'!L4</f>
        <v>4</v>
      </c>
      <c r="I196" s="254">
        <f>+'6部'!M4</f>
        <v>1</v>
      </c>
      <c r="J196" s="264">
        <f>+'6部'!N4</f>
        <v>10</v>
      </c>
      <c r="K196" s="239">
        <f>_xlfn.RANK.EQ(P196,$P$196:$P$207)</f>
        <v>1</v>
      </c>
      <c r="L196" s="236">
        <f>+D196+H196</f>
        <v>14</v>
      </c>
      <c r="M196" s="236">
        <f>+E196+I196</f>
        <v>1</v>
      </c>
      <c r="N196" s="237">
        <f>+F196+J196</f>
        <v>33</v>
      </c>
      <c r="P196">
        <f t="shared" ref="P196:P208" si="129">+L196*1000+N196</f>
        <v>14033</v>
      </c>
    </row>
    <row r="197" spans="2:16" ht="17.45" customHeight="1" x14ac:dyDescent="0.15">
      <c r="B197" s="217"/>
      <c r="C197" s="229"/>
      <c r="D197" s="136"/>
      <c r="E197" s="136"/>
      <c r="F197" s="211"/>
      <c r="G197" s="200"/>
      <c r="H197" s="202"/>
      <c r="I197" s="202"/>
      <c r="J197" s="261"/>
      <c r="K197" s="233"/>
      <c r="L197" s="196"/>
      <c r="M197" s="196"/>
      <c r="N197" s="198"/>
      <c r="P197">
        <f t="shared" si="129"/>
        <v>0</v>
      </c>
    </row>
    <row r="198" spans="2:16" ht="17.45" customHeight="1" x14ac:dyDescent="0.15">
      <c r="B198" s="206" t="s">
        <v>36</v>
      </c>
      <c r="C198" s="229" t="s">
        <v>52</v>
      </c>
      <c r="D198" s="136">
        <v>8</v>
      </c>
      <c r="E198" s="136">
        <v>2</v>
      </c>
      <c r="F198" s="211">
        <v>21</v>
      </c>
      <c r="G198" s="200">
        <f>+'6部'!O6</f>
        <v>4</v>
      </c>
      <c r="H198" s="202">
        <f>+'6部'!L6</f>
        <v>3</v>
      </c>
      <c r="I198" s="202">
        <f>+'6部'!M6</f>
        <v>2</v>
      </c>
      <c r="J198" s="261">
        <f>+'6部'!N6</f>
        <v>8</v>
      </c>
      <c r="K198" s="233">
        <f t="shared" ref="K198" si="130">_xlfn.RANK.EQ(P198,$P$196:$P$207)</f>
        <v>2</v>
      </c>
      <c r="L198" s="196">
        <f t="shared" ref="L198" si="131">+D198+H198</f>
        <v>11</v>
      </c>
      <c r="M198" s="196">
        <f t="shared" ref="M198" si="132">+E198+I198</f>
        <v>4</v>
      </c>
      <c r="N198" s="198">
        <f t="shared" ref="N198" si="133">+F198+J198</f>
        <v>29</v>
      </c>
      <c r="P198">
        <f t="shared" si="129"/>
        <v>11029</v>
      </c>
    </row>
    <row r="199" spans="2:16" ht="17.45" customHeight="1" x14ac:dyDescent="0.15">
      <c r="B199" s="206"/>
      <c r="C199" s="229"/>
      <c r="D199" s="136"/>
      <c r="E199" s="136"/>
      <c r="F199" s="211"/>
      <c r="G199" s="200"/>
      <c r="H199" s="202"/>
      <c r="I199" s="202"/>
      <c r="J199" s="261"/>
      <c r="K199" s="233"/>
      <c r="L199" s="196"/>
      <c r="M199" s="196"/>
      <c r="N199" s="198"/>
      <c r="P199">
        <f t="shared" si="129"/>
        <v>0</v>
      </c>
    </row>
    <row r="200" spans="2:16" ht="17.45" customHeight="1" x14ac:dyDescent="0.15">
      <c r="B200" s="206" t="s">
        <v>194</v>
      </c>
      <c r="C200" s="229" t="s">
        <v>53</v>
      </c>
      <c r="D200" s="136">
        <v>7</v>
      </c>
      <c r="E200" s="136">
        <v>3</v>
      </c>
      <c r="F200" s="211">
        <v>18</v>
      </c>
      <c r="G200" s="200">
        <f>+'6部'!O8</f>
        <v>5</v>
      </c>
      <c r="H200" s="202">
        <f>+'6部'!L8</f>
        <v>1</v>
      </c>
      <c r="I200" s="202">
        <f>+'6部'!M8</f>
        <v>4</v>
      </c>
      <c r="J200" s="261">
        <f>+'6部'!N8</f>
        <v>6</v>
      </c>
      <c r="K200" s="233">
        <f t="shared" ref="K200" si="134">_xlfn.RANK.EQ(P200,$P$196:$P$207)</f>
        <v>5</v>
      </c>
      <c r="L200" s="196">
        <f t="shared" ref="L200" si="135">+D200+H200</f>
        <v>8</v>
      </c>
      <c r="M200" s="196">
        <f t="shared" ref="M200" si="136">+E200+I200</f>
        <v>7</v>
      </c>
      <c r="N200" s="198">
        <f t="shared" ref="N200" si="137">+F200+J200</f>
        <v>24</v>
      </c>
      <c r="P200">
        <f t="shared" si="129"/>
        <v>8024</v>
      </c>
    </row>
    <row r="201" spans="2:16" ht="17.45" customHeight="1" x14ac:dyDescent="0.15">
      <c r="B201" s="206"/>
      <c r="C201" s="229"/>
      <c r="D201" s="136"/>
      <c r="E201" s="136"/>
      <c r="F201" s="211"/>
      <c r="G201" s="200"/>
      <c r="H201" s="202"/>
      <c r="I201" s="202"/>
      <c r="J201" s="261"/>
      <c r="K201" s="233"/>
      <c r="L201" s="196"/>
      <c r="M201" s="196"/>
      <c r="N201" s="198"/>
      <c r="P201">
        <f t="shared" si="129"/>
        <v>0</v>
      </c>
    </row>
    <row r="202" spans="2:16" ht="17.45" customHeight="1" x14ac:dyDescent="0.15">
      <c r="B202" s="206" t="s">
        <v>159</v>
      </c>
      <c r="C202" s="229" t="s">
        <v>54</v>
      </c>
      <c r="D202" s="136">
        <v>5</v>
      </c>
      <c r="E202" s="136">
        <v>5</v>
      </c>
      <c r="F202" s="211">
        <v>17</v>
      </c>
      <c r="G202" s="200">
        <f>+'6部'!O10</f>
        <v>1</v>
      </c>
      <c r="H202" s="202">
        <f>+'6部'!L10</f>
        <v>4</v>
      </c>
      <c r="I202" s="202">
        <f>+'6部'!M10</f>
        <v>1</v>
      </c>
      <c r="J202" s="261">
        <f>+'6部'!N10</f>
        <v>11</v>
      </c>
      <c r="K202" s="233">
        <f t="shared" ref="K202" si="138">_xlfn.RANK.EQ(P202,$P$196:$P$207)</f>
        <v>3</v>
      </c>
      <c r="L202" s="196">
        <f t="shared" ref="L202" si="139">+D202+H202</f>
        <v>9</v>
      </c>
      <c r="M202" s="196">
        <f t="shared" ref="M202" si="140">+E202+I202</f>
        <v>6</v>
      </c>
      <c r="N202" s="198">
        <f t="shared" ref="N202" si="141">+F202+J202</f>
        <v>28</v>
      </c>
      <c r="P202">
        <f t="shared" si="129"/>
        <v>9028</v>
      </c>
    </row>
    <row r="203" spans="2:16" ht="17.45" customHeight="1" x14ac:dyDescent="0.15">
      <c r="B203" s="206"/>
      <c r="C203" s="229"/>
      <c r="D203" s="136"/>
      <c r="E203" s="136"/>
      <c r="F203" s="211"/>
      <c r="G203" s="200"/>
      <c r="H203" s="202"/>
      <c r="I203" s="202"/>
      <c r="J203" s="261"/>
      <c r="K203" s="233"/>
      <c r="L203" s="196"/>
      <c r="M203" s="196"/>
      <c r="N203" s="198"/>
      <c r="P203">
        <f t="shared" si="129"/>
        <v>0</v>
      </c>
    </row>
    <row r="204" spans="2:16" ht="17.45" customHeight="1" x14ac:dyDescent="0.15">
      <c r="B204" s="206" t="s">
        <v>158</v>
      </c>
      <c r="C204" s="229" t="s">
        <v>55</v>
      </c>
      <c r="D204" s="136">
        <v>5</v>
      </c>
      <c r="E204" s="136">
        <v>5</v>
      </c>
      <c r="F204" s="211">
        <v>17</v>
      </c>
      <c r="G204" s="200">
        <f>+'6部'!O12</f>
        <v>3</v>
      </c>
      <c r="H204" s="202">
        <f>+'6部'!L12</f>
        <v>3</v>
      </c>
      <c r="I204" s="202">
        <f>+'6部'!M12</f>
        <v>2</v>
      </c>
      <c r="J204" s="261">
        <f>+'6部'!N12</f>
        <v>9</v>
      </c>
      <c r="K204" s="233">
        <f t="shared" ref="K204" si="142">_xlfn.RANK.EQ(P204,$P$196:$P$207)</f>
        <v>4</v>
      </c>
      <c r="L204" s="196">
        <f t="shared" ref="L204" si="143">+D204+H204</f>
        <v>8</v>
      </c>
      <c r="M204" s="196">
        <f t="shared" ref="M204" si="144">+E204+I204</f>
        <v>7</v>
      </c>
      <c r="N204" s="198">
        <f t="shared" ref="N204" si="145">+F204+J204</f>
        <v>26</v>
      </c>
      <c r="P204">
        <f t="shared" si="129"/>
        <v>8026</v>
      </c>
    </row>
    <row r="205" spans="2:16" ht="17.45" customHeight="1" x14ac:dyDescent="0.15">
      <c r="B205" s="206"/>
      <c r="C205" s="229"/>
      <c r="D205" s="136"/>
      <c r="E205" s="136"/>
      <c r="F205" s="211"/>
      <c r="G205" s="200"/>
      <c r="H205" s="202"/>
      <c r="I205" s="202"/>
      <c r="J205" s="261"/>
      <c r="K205" s="233"/>
      <c r="L205" s="196"/>
      <c r="M205" s="196"/>
      <c r="N205" s="198"/>
      <c r="P205">
        <f t="shared" si="129"/>
        <v>0</v>
      </c>
    </row>
    <row r="206" spans="2:16" ht="17.45" customHeight="1" x14ac:dyDescent="0.15">
      <c r="B206" s="206" t="s">
        <v>160</v>
      </c>
      <c r="C206" s="229" t="s">
        <v>56</v>
      </c>
      <c r="D206" s="136">
        <v>5</v>
      </c>
      <c r="E206" s="136">
        <v>5</v>
      </c>
      <c r="F206" s="211">
        <v>16</v>
      </c>
      <c r="G206" s="200">
        <f>+'6部'!O14</f>
        <v>6</v>
      </c>
      <c r="H206" s="202">
        <f>+'6部'!L14</f>
        <v>0</v>
      </c>
      <c r="I206" s="202">
        <f>+'6部'!M14</f>
        <v>5</v>
      </c>
      <c r="J206" s="261">
        <f>+'6部'!N14</f>
        <v>1</v>
      </c>
      <c r="K206" s="233">
        <f t="shared" ref="K206" si="146">_xlfn.RANK.EQ(P206,$P$196:$P$207)</f>
        <v>6</v>
      </c>
      <c r="L206" s="196">
        <f t="shared" ref="L206" si="147">+D206+H206</f>
        <v>5</v>
      </c>
      <c r="M206" s="196">
        <f t="shared" ref="M206" si="148">+E206+I206</f>
        <v>10</v>
      </c>
      <c r="N206" s="198">
        <f t="shared" ref="N206" si="149">+F206+J206</f>
        <v>17</v>
      </c>
      <c r="P206">
        <f t="shared" si="129"/>
        <v>5017</v>
      </c>
    </row>
    <row r="207" spans="2:16" ht="17.45" customHeight="1" thickBot="1" x14ac:dyDescent="0.2">
      <c r="B207" s="207"/>
      <c r="C207" s="230"/>
      <c r="D207" s="210"/>
      <c r="E207" s="210"/>
      <c r="F207" s="212"/>
      <c r="G207" s="201"/>
      <c r="H207" s="203"/>
      <c r="I207" s="203"/>
      <c r="J207" s="262"/>
      <c r="K207" s="234"/>
      <c r="L207" s="197"/>
      <c r="M207" s="197"/>
      <c r="N207" s="199"/>
      <c r="P207">
        <f t="shared" si="129"/>
        <v>0</v>
      </c>
    </row>
    <row r="208" spans="2:16" ht="17.45" customHeight="1" x14ac:dyDescent="0.15">
      <c r="B208" s="194"/>
      <c r="C208" s="147"/>
      <c r="D208" s="147"/>
      <c r="E208" s="147"/>
      <c r="F208" s="147"/>
      <c r="G208" s="193"/>
      <c r="H208" s="193"/>
      <c r="I208" s="193"/>
      <c r="J208" s="193"/>
      <c r="K208" s="193"/>
      <c r="L208" s="193"/>
      <c r="M208" s="193"/>
      <c r="N208" s="193"/>
      <c r="P208">
        <f t="shared" si="129"/>
        <v>0</v>
      </c>
    </row>
    <row r="209" spans="2:16" ht="17.45" customHeight="1" x14ac:dyDescent="0.15">
      <c r="B209" s="194"/>
      <c r="C209" s="147"/>
      <c r="D209" s="147"/>
      <c r="E209" s="147"/>
      <c r="F209" s="147"/>
      <c r="G209" s="193"/>
      <c r="H209" s="193"/>
      <c r="I209" s="193"/>
      <c r="J209" s="193"/>
      <c r="K209" s="193"/>
      <c r="L209" s="193"/>
      <c r="M209" s="193"/>
      <c r="N209" s="193"/>
    </row>
    <row r="210" spans="2:16" ht="15.6" customHeight="1" x14ac:dyDescent="0.15"/>
    <row r="211" spans="2:16" ht="15.6" customHeight="1" x14ac:dyDescent="0.15"/>
    <row r="212" spans="2:16" ht="15.6" customHeight="1" thickBot="1" x14ac:dyDescent="0.2"/>
    <row r="213" spans="2:16" s="20" customFormat="1" ht="19.899999999999999" customHeight="1" thickBot="1" x14ac:dyDescent="0.2">
      <c r="B213" s="315" t="s">
        <v>46</v>
      </c>
      <c r="C213" s="221" t="s">
        <v>69</v>
      </c>
      <c r="D213" s="222"/>
      <c r="E213" s="222"/>
      <c r="F213" s="223"/>
      <c r="G213" s="221" t="s">
        <v>74</v>
      </c>
      <c r="H213" s="222"/>
      <c r="I213" s="222"/>
      <c r="J213" s="223"/>
      <c r="K213" s="224" t="s">
        <v>75</v>
      </c>
      <c r="L213" s="222"/>
      <c r="M213" s="222"/>
      <c r="N213" s="223"/>
    </row>
    <row r="214" spans="2:16" ht="64.900000000000006" customHeight="1" thickBot="1" x14ac:dyDescent="0.2">
      <c r="B214" s="316"/>
      <c r="C214" s="27" t="s">
        <v>70</v>
      </c>
      <c r="D214" s="28" t="s">
        <v>71</v>
      </c>
      <c r="E214" s="28" t="s">
        <v>72</v>
      </c>
      <c r="F214" s="29" t="s">
        <v>73</v>
      </c>
      <c r="G214" s="27" t="s">
        <v>70</v>
      </c>
      <c r="H214" s="28" t="s">
        <v>71</v>
      </c>
      <c r="I214" s="28" t="s">
        <v>72</v>
      </c>
      <c r="J214" s="29" t="s">
        <v>73</v>
      </c>
      <c r="K214" s="30" t="s">
        <v>70</v>
      </c>
      <c r="L214" s="28" t="s">
        <v>71</v>
      </c>
      <c r="M214" s="28" t="s">
        <v>72</v>
      </c>
      <c r="N214" s="29" t="s">
        <v>73</v>
      </c>
    </row>
    <row r="215" spans="2:16" ht="18.600000000000001" customHeight="1" x14ac:dyDescent="0.15">
      <c r="B215" s="257" t="s">
        <v>162</v>
      </c>
      <c r="C215" s="258" t="s">
        <v>57</v>
      </c>
      <c r="D215" s="133">
        <v>5</v>
      </c>
      <c r="E215" s="133">
        <v>5</v>
      </c>
      <c r="F215" s="259">
        <v>15</v>
      </c>
      <c r="G215" s="253">
        <f>+'6部'!N21</f>
        <v>1</v>
      </c>
      <c r="H215" s="254">
        <f>+'6部'!K21</f>
        <v>4</v>
      </c>
      <c r="I215" s="254">
        <f>+'6部'!L21</f>
        <v>0</v>
      </c>
      <c r="J215" s="255">
        <f>+'6部'!M21</f>
        <v>11</v>
      </c>
      <c r="K215" s="215">
        <f t="shared" ref="K215:K223" si="150">_xlfn.RANK.EQ(P215,$P$196:$P$228)</f>
        <v>7</v>
      </c>
      <c r="L215" s="171">
        <f>+D215+H215</f>
        <v>9</v>
      </c>
      <c r="M215" s="171">
        <f>+E215+I215</f>
        <v>5</v>
      </c>
      <c r="N215" s="167">
        <f>+F215+J215</f>
        <v>26</v>
      </c>
      <c r="P215">
        <f>+L215*100+N215</f>
        <v>926</v>
      </c>
    </row>
    <row r="216" spans="2:16" ht="18.600000000000001" customHeight="1" x14ac:dyDescent="0.15">
      <c r="B216" s="260"/>
      <c r="C216" s="229"/>
      <c r="D216" s="136"/>
      <c r="E216" s="136"/>
      <c r="F216" s="211"/>
      <c r="G216" s="247"/>
      <c r="H216" s="202"/>
      <c r="I216" s="202"/>
      <c r="J216" s="249"/>
      <c r="K216" s="204"/>
      <c r="L216" s="196"/>
      <c r="M216" s="196"/>
      <c r="N216" s="198"/>
    </row>
    <row r="217" spans="2:16" ht="18.600000000000001" customHeight="1" x14ac:dyDescent="0.15">
      <c r="B217" s="225" t="s">
        <v>163</v>
      </c>
      <c r="C217" s="229" t="s">
        <v>58</v>
      </c>
      <c r="D217" s="136">
        <v>5</v>
      </c>
      <c r="E217" s="136">
        <v>5</v>
      </c>
      <c r="F217" s="211">
        <v>13</v>
      </c>
      <c r="G217" s="247">
        <f>+'6部'!N23</f>
        <v>3</v>
      </c>
      <c r="H217" s="214">
        <f>+'6部'!K23</f>
        <v>2</v>
      </c>
      <c r="I217" s="214">
        <f>+'6部'!L23</f>
        <v>2</v>
      </c>
      <c r="J217" s="251">
        <f>+'6部'!M23</f>
        <v>6</v>
      </c>
      <c r="K217" s="204">
        <f t="shared" si="150"/>
        <v>9</v>
      </c>
      <c r="L217" s="196">
        <f t="shared" ref="L217" si="151">+D217+H217</f>
        <v>7</v>
      </c>
      <c r="M217" s="196">
        <f t="shared" ref="M217" si="152">+E217+I217</f>
        <v>7</v>
      </c>
      <c r="N217" s="198">
        <f t="shared" ref="N217" si="153">+F217+J217</f>
        <v>19</v>
      </c>
      <c r="P217">
        <f>+L217*100+N217</f>
        <v>719</v>
      </c>
    </row>
    <row r="218" spans="2:16" ht="18.600000000000001" customHeight="1" x14ac:dyDescent="0.15">
      <c r="B218" s="225"/>
      <c r="C218" s="229"/>
      <c r="D218" s="136"/>
      <c r="E218" s="136"/>
      <c r="F218" s="211"/>
      <c r="G218" s="247"/>
      <c r="H218" s="202"/>
      <c r="I218" s="202"/>
      <c r="J218" s="249"/>
      <c r="K218" s="204"/>
      <c r="L218" s="196"/>
      <c r="M218" s="196"/>
      <c r="N218" s="198"/>
    </row>
    <row r="219" spans="2:16" ht="18.600000000000001" customHeight="1" x14ac:dyDescent="0.15">
      <c r="B219" s="225" t="s">
        <v>164</v>
      </c>
      <c r="C219" s="229" t="s">
        <v>59</v>
      </c>
      <c r="D219" s="136">
        <v>4</v>
      </c>
      <c r="E219" s="136">
        <v>6</v>
      </c>
      <c r="F219" s="211">
        <v>14</v>
      </c>
      <c r="G219" s="247">
        <f>+'6部'!N25</f>
        <v>2</v>
      </c>
      <c r="H219" s="214">
        <f>+'6部'!K25</f>
        <v>3</v>
      </c>
      <c r="I219" s="214">
        <f>+'6部'!L25</f>
        <v>1</v>
      </c>
      <c r="J219" s="251">
        <f>+'6部'!M25</f>
        <v>8</v>
      </c>
      <c r="K219" s="204">
        <f t="shared" si="150"/>
        <v>8</v>
      </c>
      <c r="L219" s="196">
        <f t="shared" ref="L219" si="154">+D219+H219</f>
        <v>7</v>
      </c>
      <c r="M219" s="196">
        <f t="shared" ref="M219" si="155">+E219+I219</f>
        <v>7</v>
      </c>
      <c r="N219" s="198">
        <f t="shared" ref="N219" si="156">+F219+J219</f>
        <v>22</v>
      </c>
      <c r="P219">
        <f>+L219*100+N219</f>
        <v>722</v>
      </c>
    </row>
    <row r="220" spans="2:16" ht="18.600000000000001" customHeight="1" x14ac:dyDescent="0.15">
      <c r="B220" s="225"/>
      <c r="C220" s="229"/>
      <c r="D220" s="136"/>
      <c r="E220" s="136"/>
      <c r="F220" s="211"/>
      <c r="G220" s="247"/>
      <c r="H220" s="202"/>
      <c r="I220" s="202"/>
      <c r="J220" s="249"/>
      <c r="K220" s="204"/>
      <c r="L220" s="196"/>
      <c r="M220" s="196"/>
      <c r="N220" s="198"/>
    </row>
    <row r="221" spans="2:16" ht="18.600000000000001" customHeight="1" x14ac:dyDescent="0.15">
      <c r="B221" s="225" t="s">
        <v>22</v>
      </c>
      <c r="C221" s="229" t="s">
        <v>60</v>
      </c>
      <c r="D221" s="136">
        <v>1</v>
      </c>
      <c r="E221" s="136">
        <v>9</v>
      </c>
      <c r="F221" s="211">
        <v>8</v>
      </c>
      <c r="G221" s="247">
        <f>+'6部'!N27</f>
        <v>4</v>
      </c>
      <c r="H221" s="214">
        <f>+'6部'!K27</f>
        <v>1</v>
      </c>
      <c r="I221" s="214">
        <f>+'6部'!L27</f>
        <v>3</v>
      </c>
      <c r="J221" s="251">
        <f>+'6部'!M27</f>
        <v>5</v>
      </c>
      <c r="K221" s="204">
        <f t="shared" si="150"/>
        <v>10</v>
      </c>
      <c r="L221" s="196">
        <f t="shared" ref="L221" si="157">+D221+H221</f>
        <v>2</v>
      </c>
      <c r="M221" s="196">
        <f t="shared" ref="M221" si="158">+E221+I221</f>
        <v>12</v>
      </c>
      <c r="N221" s="198">
        <f t="shared" ref="N221" si="159">+F221+J221</f>
        <v>13</v>
      </c>
      <c r="P221">
        <f>+L221*100+N221</f>
        <v>213</v>
      </c>
    </row>
    <row r="222" spans="2:16" ht="18.600000000000001" customHeight="1" x14ac:dyDescent="0.15">
      <c r="B222" s="225"/>
      <c r="C222" s="229"/>
      <c r="D222" s="136"/>
      <c r="E222" s="136"/>
      <c r="F222" s="211"/>
      <c r="G222" s="247"/>
      <c r="H222" s="202"/>
      <c r="I222" s="202"/>
      <c r="J222" s="249"/>
      <c r="K222" s="204"/>
      <c r="L222" s="196"/>
      <c r="M222" s="196"/>
      <c r="N222" s="198"/>
    </row>
    <row r="223" spans="2:16" ht="18.600000000000001" customHeight="1" x14ac:dyDescent="0.15">
      <c r="B223" s="225" t="s">
        <v>23</v>
      </c>
      <c r="C223" s="208">
        <v>11</v>
      </c>
      <c r="D223" s="136">
        <v>0</v>
      </c>
      <c r="E223" s="136">
        <v>10</v>
      </c>
      <c r="F223" s="211">
        <v>3</v>
      </c>
      <c r="G223" s="247">
        <f>+'6部'!N29</f>
        <v>5</v>
      </c>
      <c r="H223" s="214">
        <f>+'6部'!K29</f>
        <v>0</v>
      </c>
      <c r="I223" s="214">
        <f>+'6部'!L29</f>
        <v>4</v>
      </c>
      <c r="J223" s="251">
        <f>+'6部'!M29</f>
        <v>0</v>
      </c>
      <c r="K223" s="204">
        <f t="shared" si="150"/>
        <v>11</v>
      </c>
      <c r="L223" s="196">
        <f t="shared" ref="L223" si="160">+D223+H223</f>
        <v>0</v>
      </c>
      <c r="M223" s="196">
        <f t="shared" ref="M223" si="161">+E223+I223</f>
        <v>14</v>
      </c>
      <c r="N223" s="198">
        <f t="shared" ref="N223" si="162">+F223+J223</f>
        <v>3</v>
      </c>
      <c r="P223">
        <f>+L223*100+N223</f>
        <v>3</v>
      </c>
    </row>
    <row r="224" spans="2:16" ht="18.600000000000001" customHeight="1" thickBot="1" x14ac:dyDescent="0.2">
      <c r="B224" s="226"/>
      <c r="C224" s="209"/>
      <c r="D224" s="210"/>
      <c r="E224" s="210"/>
      <c r="F224" s="212"/>
      <c r="G224" s="248"/>
      <c r="H224" s="203"/>
      <c r="I224" s="203"/>
      <c r="J224" s="250"/>
      <c r="K224" s="205"/>
      <c r="L224" s="197"/>
      <c r="M224" s="197"/>
      <c r="N224" s="199"/>
    </row>
    <row r="225" spans="2:16" ht="18.600000000000001" customHeight="1" x14ac:dyDescent="0.15">
      <c r="B225" s="194"/>
      <c r="C225" s="147"/>
      <c r="D225" s="147"/>
      <c r="E225" s="147"/>
      <c r="F225" s="147"/>
      <c r="G225" s="193"/>
      <c r="H225" s="193"/>
      <c r="I225" s="193"/>
      <c r="J225" s="193"/>
      <c r="K225" s="193"/>
      <c r="L225" s="193"/>
      <c r="M225" s="193"/>
      <c r="N225" s="193"/>
      <c r="P225">
        <f>+L225*100+N225</f>
        <v>0</v>
      </c>
    </row>
    <row r="226" spans="2:16" ht="18.600000000000001" customHeight="1" x14ac:dyDescent="0.15">
      <c r="B226" s="194"/>
      <c r="C226" s="147"/>
      <c r="D226" s="147"/>
      <c r="E226" s="147"/>
      <c r="F226" s="147"/>
      <c r="G226" s="193"/>
      <c r="H226" s="193"/>
      <c r="I226" s="193"/>
      <c r="J226" s="193"/>
      <c r="K226" s="193"/>
      <c r="L226" s="193"/>
      <c r="M226" s="193"/>
      <c r="N226" s="193"/>
    </row>
    <row r="227" spans="2:16" ht="18.600000000000001" customHeight="1" x14ac:dyDescent="0.15">
      <c r="B227" s="194"/>
      <c r="C227" s="147"/>
      <c r="D227" s="147"/>
      <c r="E227" s="147"/>
      <c r="F227" s="147"/>
      <c r="G227" s="193"/>
      <c r="H227" s="193"/>
      <c r="I227" s="193"/>
      <c r="J227" s="193"/>
      <c r="K227" s="193"/>
      <c r="L227" s="193"/>
      <c r="M227" s="193"/>
      <c r="N227" s="193"/>
      <c r="P227">
        <f>+L227*100+N227</f>
        <v>0</v>
      </c>
    </row>
    <row r="228" spans="2:16" ht="18.600000000000001" customHeight="1" x14ac:dyDescent="0.15">
      <c r="B228" s="194"/>
      <c r="C228" s="147"/>
      <c r="D228" s="147"/>
      <c r="E228" s="147"/>
      <c r="F228" s="147"/>
      <c r="G228" s="193"/>
      <c r="H228" s="193"/>
      <c r="I228" s="193"/>
      <c r="J228" s="193"/>
      <c r="K228" s="193"/>
      <c r="L228" s="193"/>
      <c r="M228" s="193"/>
      <c r="N228" s="193"/>
    </row>
    <row r="229" spans="2:16" ht="17.45" customHeight="1" x14ac:dyDescent="0.15"/>
    <row r="230" spans="2:16" ht="17.45" customHeight="1" x14ac:dyDescent="0.15"/>
    <row r="231" spans="2:16" ht="50.45" customHeight="1" thickBot="1" x14ac:dyDescent="0.2">
      <c r="C231" s="134" t="s">
        <v>85</v>
      </c>
      <c r="D231" s="135"/>
      <c r="E231" s="135"/>
      <c r="F231" s="135"/>
      <c r="G231" s="135"/>
      <c r="H231" s="135"/>
      <c r="I231" s="135"/>
      <c r="J231" s="135"/>
    </row>
    <row r="232" spans="2:16" s="20" customFormat="1" ht="19.899999999999999" customHeight="1" thickBot="1" x14ac:dyDescent="0.2">
      <c r="B232" s="315" t="s">
        <v>47</v>
      </c>
      <c r="C232" s="221" t="s">
        <v>69</v>
      </c>
      <c r="D232" s="222"/>
      <c r="E232" s="222"/>
      <c r="F232" s="223"/>
      <c r="G232" s="221" t="s">
        <v>74</v>
      </c>
      <c r="H232" s="222"/>
      <c r="I232" s="222"/>
      <c r="J232" s="223"/>
      <c r="K232" s="221" t="s">
        <v>75</v>
      </c>
      <c r="L232" s="222"/>
      <c r="M232" s="222"/>
      <c r="N232" s="223"/>
    </row>
    <row r="233" spans="2:16" ht="64.900000000000006" customHeight="1" thickBot="1" x14ac:dyDescent="0.2">
      <c r="B233" s="316"/>
      <c r="C233" s="83" t="s">
        <v>70</v>
      </c>
      <c r="D233" s="81" t="s">
        <v>71</v>
      </c>
      <c r="E233" s="81" t="s">
        <v>72</v>
      </c>
      <c r="F233" s="82" t="s">
        <v>73</v>
      </c>
      <c r="G233" s="84" t="s">
        <v>70</v>
      </c>
      <c r="H233" s="81" t="s">
        <v>71</v>
      </c>
      <c r="I233" s="81" t="s">
        <v>72</v>
      </c>
      <c r="J233" s="82" t="s">
        <v>73</v>
      </c>
      <c r="K233" s="83" t="s">
        <v>70</v>
      </c>
      <c r="L233" s="81" t="s">
        <v>71</v>
      </c>
      <c r="M233" s="81" t="s">
        <v>72</v>
      </c>
      <c r="N233" s="82" t="s">
        <v>73</v>
      </c>
    </row>
    <row r="234" spans="2:16" ht="18" customHeight="1" x14ac:dyDescent="0.15">
      <c r="B234" s="240" t="s">
        <v>165</v>
      </c>
      <c r="C234" s="242" t="s">
        <v>51</v>
      </c>
      <c r="D234" s="219">
        <v>6</v>
      </c>
      <c r="E234" s="219">
        <v>2</v>
      </c>
      <c r="F234" s="220">
        <v>18</v>
      </c>
      <c r="G234" s="238">
        <f>+'7部'!N4</f>
        <v>2</v>
      </c>
      <c r="H234" s="236">
        <f>+'7部'!K4</f>
        <v>3</v>
      </c>
      <c r="I234" s="236">
        <f>+'7部'!L4</f>
        <v>1</v>
      </c>
      <c r="J234" s="237">
        <f>+'7部'!M4</f>
        <v>9</v>
      </c>
      <c r="K234" s="239">
        <f>_xlfn.RANK.EQ(P234,$P$234:$P$244)</f>
        <v>1</v>
      </c>
      <c r="L234" s="236">
        <f>+D234+H234</f>
        <v>9</v>
      </c>
      <c r="M234" s="236">
        <f>+E234+I234</f>
        <v>3</v>
      </c>
      <c r="N234" s="237">
        <f>+F234+J234</f>
        <v>27</v>
      </c>
      <c r="P234">
        <f>+L234*1000+N234</f>
        <v>9027</v>
      </c>
    </row>
    <row r="235" spans="2:16" ht="18" customHeight="1" x14ac:dyDescent="0.15">
      <c r="B235" s="235"/>
      <c r="C235" s="229"/>
      <c r="D235" s="136"/>
      <c r="E235" s="136"/>
      <c r="F235" s="211"/>
      <c r="G235" s="231"/>
      <c r="H235" s="196"/>
      <c r="I235" s="196"/>
      <c r="J235" s="198"/>
      <c r="K235" s="233"/>
      <c r="L235" s="196"/>
      <c r="M235" s="196"/>
      <c r="N235" s="198"/>
    </row>
    <row r="236" spans="2:16" ht="18" customHeight="1" x14ac:dyDescent="0.15">
      <c r="B236" s="235" t="s">
        <v>166</v>
      </c>
      <c r="C236" s="229" t="s">
        <v>52</v>
      </c>
      <c r="D236" s="136">
        <v>6</v>
      </c>
      <c r="E236" s="136">
        <v>2</v>
      </c>
      <c r="F236" s="211">
        <v>16</v>
      </c>
      <c r="G236" s="231">
        <f>+'7部'!N6</f>
        <v>3</v>
      </c>
      <c r="H236" s="196">
        <f>+'7部'!K6</f>
        <v>2</v>
      </c>
      <c r="I236" s="196">
        <f>+'7部'!L6</f>
        <v>2</v>
      </c>
      <c r="J236" s="198">
        <f>+'7部'!M6</f>
        <v>7</v>
      </c>
      <c r="K236" s="233" t="s">
        <v>201</v>
      </c>
      <c r="L236" s="196">
        <f t="shared" ref="L236" si="163">+D236+H236</f>
        <v>8</v>
      </c>
      <c r="M236" s="196">
        <f t="shared" ref="M236" si="164">+E236+I236</f>
        <v>4</v>
      </c>
      <c r="N236" s="198">
        <f t="shared" ref="N236" si="165">+F236+J236</f>
        <v>23</v>
      </c>
      <c r="P236">
        <f>+L236*1000+N236</f>
        <v>8023</v>
      </c>
    </row>
    <row r="237" spans="2:16" ht="18" customHeight="1" x14ac:dyDescent="0.15">
      <c r="B237" s="235"/>
      <c r="C237" s="229"/>
      <c r="D237" s="136"/>
      <c r="E237" s="136"/>
      <c r="F237" s="211"/>
      <c r="G237" s="231"/>
      <c r="H237" s="196"/>
      <c r="I237" s="196"/>
      <c r="J237" s="198"/>
      <c r="K237" s="233"/>
      <c r="L237" s="196"/>
      <c r="M237" s="196"/>
      <c r="N237" s="198"/>
    </row>
    <row r="238" spans="2:16" ht="18" customHeight="1" x14ac:dyDescent="0.15">
      <c r="B238" s="235" t="s">
        <v>25</v>
      </c>
      <c r="C238" s="229" t="s">
        <v>53</v>
      </c>
      <c r="D238" s="136">
        <v>6</v>
      </c>
      <c r="E238" s="136">
        <v>2</v>
      </c>
      <c r="F238" s="211">
        <v>13</v>
      </c>
      <c r="G238" s="231">
        <f>+'7部'!N8</f>
        <v>4</v>
      </c>
      <c r="H238" s="196">
        <f>+'7部'!K8</f>
        <v>1</v>
      </c>
      <c r="I238" s="196">
        <f>+'7部'!L8</f>
        <v>3</v>
      </c>
      <c r="J238" s="198">
        <f>+'7部'!M8</f>
        <v>3</v>
      </c>
      <c r="K238" s="233">
        <f t="shared" ref="K238" si="166">_xlfn.RANK.EQ(P238,$P$234:$P$244)</f>
        <v>4</v>
      </c>
      <c r="L238" s="196">
        <f t="shared" ref="L238" si="167">+D238+H238</f>
        <v>7</v>
      </c>
      <c r="M238" s="196">
        <f t="shared" ref="M238" si="168">+E238+I238</f>
        <v>5</v>
      </c>
      <c r="N238" s="198">
        <f t="shared" ref="N238" si="169">+F238+J238</f>
        <v>16</v>
      </c>
      <c r="P238">
        <f>+L238*1000+N238</f>
        <v>7016</v>
      </c>
    </row>
    <row r="239" spans="2:16" ht="18" customHeight="1" x14ac:dyDescent="0.15">
      <c r="B239" s="235"/>
      <c r="C239" s="229"/>
      <c r="D239" s="136"/>
      <c r="E239" s="136"/>
      <c r="F239" s="211"/>
      <c r="G239" s="231"/>
      <c r="H239" s="196"/>
      <c r="I239" s="196"/>
      <c r="J239" s="198"/>
      <c r="K239" s="233"/>
      <c r="L239" s="196"/>
      <c r="M239" s="196"/>
      <c r="N239" s="198"/>
    </row>
    <row r="240" spans="2:16" ht="18" customHeight="1" x14ac:dyDescent="0.15">
      <c r="B240" s="235" t="s">
        <v>24</v>
      </c>
      <c r="C240" s="229" t="s">
        <v>54</v>
      </c>
      <c r="D240" s="136">
        <v>4</v>
      </c>
      <c r="E240" s="136">
        <v>4</v>
      </c>
      <c r="F240" s="211">
        <v>13</v>
      </c>
      <c r="G240" s="231">
        <f>+'7部'!N10</f>
        <v>1</v>
      </c>
      <c r="H240" s="196">
        <f>+'7部'!K10</f>
        <v>4</v>
      </c>
      <c r="I240" s="196">
        <f>+'7部'!L10</f>
        <v>0</v>
      </c>
      <c r="J240" s="198">
        <f>+'7部'!M10</f>
        <v>10</v>
      </c>
      <c r="K240" s="233">
        <f t="shared" ref="K240" si="170">_xlfn.RANK.EQ(P240,$P$234:$P$244)</f>
        <v>2</v>
      </c>
      <c r="L240" s="196">
        <f t="shared" ref="L240" si="171">+D240+H240</f>
        <v>8</v>
      </c>
      <c r="M240" s="196">
        <f t="shared" ref="M240" si="172">+E240+I240</f>
        <v>4</v>
      </c>
      <c r="N240" s="198">
        <f t="shared" ref="N240" si="173">+F240+J240</f>
        <v>23</v>
      </c>
      <c r="P240">
        <f>+L240*1000+N240</f>
        <v>8023</v>
      </c>
    </row>
    <row r="241" spans="2:16" ht="18" customHeight="1" x14ac:dyDescent="0.15">
      <c r="B241" s="235"/>
      <c r="C241" s="229"/>
      <c r="D241" s="136"/>
      <c r="E241" s="136"/>
      <c r="F241" s="211"/>
      <c r="G241" s="231"/>
      <c r="H241" s="196"/>
      <c r="I241" s="196"/>
      <c r="J241" s="198"/>
      <c r="K241" s="233"/>
      <c r="L241" s="196"/>
      <c r="M241" s="196"/>
      <c r="N241" s="198"/>
    </row>
    <row r="242" spans="2:16" ht="18" customHeight="1" x14ac:dyDescent="0.15">
      <c r="B242" s="225" t="s">
        <v>167</v>
      </c>
      <c r="C242" s="229" t="s">
        <v>55</v>
      </c>
      <c r="D242" s="136">
        <v>4</v>
      </c>
      <c r="E242" s="136">
        <v>4</v>
      </c>
      <c r="F242" s="211">
        <v>12</v>
      </c>
      <c r="G242" s="231">
        <f>+'7部'!N12</f>
        <v>5</v>
      </c>
      <c r="H242" s="196">
        <f>+'7部'!K12</f>
        <v>0</v>
      </c>
      <c r="I242" s="196">
        <f>+'7部'!L12</f>
        <v>4</v>
      </c>
      <c r="J242" s="198">
        <f>+'7部'!M12</f>
        <v>1</v>
      </c>
      <c r="K242" s="233">
        <f t="shared" ref="K242" si="174">_xlfn.RANK.EQ(P242,$P$234:$P$244)</f>
        <v>5</v>
      </c>
      <c r="L242" s="196">
        <f t="shared" ref="L242" si="175">+D242+H242</f>
        <v>4</v>
      </c>
      <c r="M242" s="196">
        <f t="shared" ref="M242" si="176">+E242+I242</f>
        <v>8</v>
      </c>
      <c r="N242" s="198">
        <f t="shared" ref="N242" si="177">+F242+J242</f>
        <v>13</v>
      </c>
      <c r="P242">
        <f>+L242*1000+N242</f>
        <v>4013</v>
      </c>
    </row>
    <row r="243" spans="2:16" ht="18" customHeight="1" thickBot="1" x14ac:dyDescent="0.2">
      <c r="B243" s="226"/>
      <c r="C243" s="230"/>
      <c r="D243" s="210"/>
      <c r="E243" s="210"/>
      <c r="F243" s="212"/>
      <c r="G243" s="232"/>
      <c r="H243" s="197"/>
      <c r="I243" s="197"/>
      <c r="J243" s="199"/>
      <c r="K243" s="234"/>
      <c r="L243" s="197"/>
      <c r="M243" s="197"/>
      <c r="N243" s="199"/>
    </row>
    <row r="244" spans="2:16" ht="18" customHeight="1" x14ac:dyDescent="0.15">
      <c r="B244" s="194"/>
      <c r="C244" s="147"/>
      <c r="D244" s="147"/>
      <c r="E244" s="147"/>
      <c r="F244" s="147"/>
      <c r="G244" s="193"/>
      <c r="H244" s="193"/>
      <c r="I244" s="193"/>
      <c r="J244" s="193"/>
      <c r="K244" s="193"/>
      <c r="L244" s="193"/>
      <c r="M244" s="193"/>
      <c r="N244" s="193"/>
      <c r="P244">
        <f>+L244*1000+N244</f>
        <v>0</v>
      </c>
    </row>
    <row r="245" spans="2:16" ht="18" customHeight="1" x14ac:dyDescent="0.15">
      <c r="B245" s="194"/>
      <c r="C245" s="147"/>
      <c r="D245" s="147"/>
      <c r="E245" s="147"/>
      <c r="F245" s="147"/>
      <c r="G245" s="193"/>
      <c r="H245" s="193"/>
      <c r="I245" s="193"/>
      <c r="J245" s="193"/>
      <c r="K245" s="193"/>
      <c r="L245" s="193"/>
      <c r="M245" s="193"/>
      <c r="N245" s="193"/>
    </row>
    <row r="246" spans="2:16" ht="18" customHeight="1" x14ac:dyDescent="0.15">
      <c r="B246" s="194"/>
      <c r="C246" s="147"/>
      <c r="D246" s="147"/>
      <c r="E246" s="147"/>
      <c r="F246" s="147"/>
      <c r="G246" s="193"/>
      <c r="H246" s="193"/>
      <c r="I246" s="193"/>
      <c r="J246" s="193"/>
      <c r="K246" s="193"/>
      <c r="L246" s="193"/>
      <c r="M246" s="193"/>
      <c r="N246" s="193"/>
      <c r="P246">
        <f>+L246*1000+N246</f>
        <v>0</v>
      </c>
    </row>
    <row r="247" spans="2:16" ht="18" customHeight="1" x14ac:dyDescent="0.15">
      <c r="B247" s="194"/>
      <c r="C247" s="147"/>
      <c r="D247" s="147"/>
      <c r="E247" s="147"/>
      <c r="F247" s="147"/>
      <c r="G247" s="193"/>
      <c r="H247" s="193"/>
      <c r="I247" s="193"/>
      <c r="J247" s="193"/>
      <c r="K247" s="193"/>
      <c r="L247" s="193"/>
      <c r="M247" s="193"/>
      <c r="N247" s="193"/>
    </row>
    <row r="250" spans="2:16" ht="14.25" thickBot="1" x14ac:dyDescent="0.2"/>
    <row r="251" spans="2:16" s="20" customFormat="1" ht="19.899999999999999" customHeight="1" thickBot="1" x14ac:dyDescent="0.2">
      <c r="B251" s="315" t="s">
        <v>48</v>
      </c>
      <c r="C251" s="221" t="s">
        <v>69</v>
      </c>
      <c r="D251" s="222"/>
      <c r="E251" s="222"/>
      <c r="F251" s="223"/>
      <c r="G251" s="221" t="s">
        <v>74</v>
      </c>
      <c r="H251" s="222"/>
      <c r="I251" s="222"/>
      <c r="J251" s="223"/>
      <c r="K251" s="224" t="s">
        <v>75</v>
      </c>
      <c r="L251" s="222"/>
      <c r="M251" s="222"/>
      <c r="N251" s="223"/>
    </row>
    <row r="252" spans="2:16" ht="64.900000000000006" customHeight="1" thickBot="1" x14ac:dyDescent="0.2">
      <c r="B252" s="316"/>
      <c r="C252" s="27" t="s">
        <v>70</v>
      </c>
      <c r="D252" s="28" t="s">
        <v>71</v>
      </c>
      <c r="E252" s="28" t="s">
        <v>72</v>
      </c>
      <c r="F252" s="29" t="s">
        <v>73</v>
      </c>
      <c r="G252" s="27" t="s">
        <v>70</v>
      </c>
      <c r="H252" s="28" t="s">
        <v>71</v>
      </c>
      <c r="I252" s="28" t="s">
        <v>72</v>
      </c>
      <c r="J252" s="29" t="s">
        <v>73</v>
      </c>
      <c r="K252" s="30" t="s">
        <v>70</v>
      </c>
      <c r="L252" s="28" t="s">
        <v>71</v>
      </c>
      <c r="M252" s="28" t="s">
        <v>72</v>
      </c>
      <c r="N252" s="29" t="s">
        <v>73</v>
      </c>
    </row>
    <row r="253" spans="2:16" ht="18" customHeight="1" x14ac:dyDescent="0.15">
      <c r="B253" s="256" t="s">
        <v>168</v>
      </c>
      <c r="C253" s="258" t="s">
        <v>56</v>
      </c>
      <c r="D253" s="133">
        <v>4</v>
      </c>
      <c r="E253" s="133">
        <v>4</v>
      </c>
      <c r="F253" s="259">
        <v>11</v>
      </c>
      <c r="G253" s="253">
        <f>+'7部'!M19</f>
        <v>2</v>
      </c>
      <c r="H253" s="254">
        <f>+'7部'!J19</f>
        <v>2</v>
      </c>
      <c r="I253" s="254">
        <f>+'7部'!K19</f>
        <v>1</v>
      </c>
      <c r="J253" s="255">
        <f>+'7部'!L19</f>
        <v>6</v>
      </c>
      <c r="K253" s="215">
        <f>_xlfn.RANK.EQ(P253,$P$234:$P$266)</f>
        <v>6</v>
      </c>
      <c r="L253" s="171">
        <f>+D253+H253</f>
        <v>6</v>
      </c>
      <c r="M253" s="171">
        <f>+E253+I253</f>
        <v>5</v>
      </c>
      <c r="N253" s="167">
        <f>+F253+J253</f>
        <v>17</v>
      </c>
      <c r="P253">
        <f>+L253*100+N253</f>
        <v>617</v>
      </c>
    </row>
    <row r="254" spans="2:16" ht="18" customHeight="1" x14ac:dyDescent="0.15">
      <c r="B254" s="257"/>
      <c r="C254" s="229"/>
      <c r="D254" s="136"/>
      <c r="E254" s="136"/>
      <c r="F254" s="211"/>
      <c r="G254" s="247"/>
      <c r="H254" s="202"/>
      <c r="I254" s="202"/>
      <c r="J254" s="249"/>
      <c r="K254" s="204"/>
      <c r="L254" s="196"/>
      <c r="M254" s="196"/>
      <c r="N254" s="198"/>
    </row>
    <row r="255" spans="2:16" ht="18" customHeight="1" x14ac:dyDescent="0.15">
      <c r="B255" s="245" t="s">
        <v>169</v>
      </c>
      <c r="C255" s="229" t="s">
        <v>57</v>
      </c>
      <c r="D255" s="136">
        <v>3</v>
      </c>
      <c r="E255" s="136">
        <v>5</v>
      </c>
      <c r="F255" s="211">
        <v>8</v>
      </c>
      <c r="G255" s="247">
        <f>+'7部'!M21</f>
        <v>1</v>
      </c>
      <c r="H255" s="214">
        <f>+'7部'!J21</f>
        <v>3</v>
      </c>
      <c r="I255" s="214">
        <f>+'7部'!K21</f>
        <v>0</v>
      </c>
      <c r="J255" s="251">
        <f>+'7部'!L21</f>
        <v>8</v>
      </c>
      <c r="K255" s="204">
        <f t="shared" ref="K255" si="178">_xlfn.RANK.EQ(P255,$P$234:$P$266)</f>
        <v>7</v>
      </c>
      <c r="L255" s="196">
        <f t="shared" ref="L255" si="179">+D255+H255</f>
        <v>6</v>
      </c>
      <c r="M255" s="196">
        <f t="shared" ref="M255" si="180">+E255+I255</f>
        <v>5</v>
      </c>
      <c r="N255" s="198">
        <f t="shared" ref="N255" si="181">+F255+J255</f>
        <v>16</v>
      </c>
      <c r="P255">
        <f>+L255*100+N255</f>
        <v>616</v>
      </c>
    </row>
    <row r="256" spans="2:16" ht="18" customHeight="1" x14ac:dyDescent="0.15">
      <c r="B256" s="252"/>
      <c r="C256" s="229"/>
      <c r="D256" s="136"/>
      <c r="E256" s="136"/>
      <c r="F256" s="211"/>
      <c r="G256" s="247"/>
      <c r="H256" s="202"/>
      <c r="I256" s="202"/>
      <c r="J256" s="249"/>
      <c r="K256" s="204"/>
      <c r="L256" s="196"/>
      <c r="M256" s="196"/>
      <c r="N256" s="198"/>
    </row>
    <row r="257" spans="2:16" ht="18" customHeight="1" x14ac:dyDescent="0.15">
      <c r="B257" s="245" t="s">
        <v>170</v>
      </c>
      <c r="C257" s="229" t="s">
        <v>58</v>
      </c>
      <c r="D257" s="136">
        <v>2</v>
      </c>
      <c r="E257" s="136">
        <v>6</v>
      </c>
      <c r="F257" s="211">
        <v>9</v>
      </c>
      <c r="G257" s="247">
        <f>+'7部'!M23</f>
        <v>3</v>
      </c>
      <c r="H257" s="214">
        <f>+'7部'!J23</f>
        <v>1</v>
      </c>
      <c r="I257" s="214">
        <f>+'7部'!K23</f>
        <v>2</v>
      </c>
      <c r="J257" s="251">
        <f>+'7部'!L23</f>
        <v>5</v>
      </c>
      <c r="K257" s="204">
        <f t="shared" ref="K257" si="182">_xlfn.RANK.EQ(P257,$P$234:$P$266)</f>
        <v>8</v>
      </c>
      <c r="L257" s="196">
        <f t="shared" ref="L257" si="183">+D257+H257</f>
        <v>3</v>
      </c>
      <c r="M257" s="196">
        <f t="shared" ref="M257" si="184">+E257+I257</f>
        <v>8</v>
      </c>
      <c r="N257" s="198">
        <f t="shared" ref="N257" si="185">+F257+J257</f>
        <v>14</v>
      </c>
      <c r="P257">
        <f>+L257*100+N257</f>
        <v>314</v>
      </c>
    </row>
    <row r="258" spans="2:16" ht="18" customHeight="1" x14ac:dyDescent="0.15">
      <c r="B258" s="252"/>
      <c r="C258" s="229"/>
      <c r="D258" s="136"/>
      <c r="E258" s="136"/>
      <c r="F258" s="211"/>
      <c r="G258" s="247"/>
      <c r="H258" s="202"/>
      <c r="I258" s="202"/>
      <c r="J258" s="249"/>
      <c r="K258" s="204"/>
      <c r="L258" s="196"/>
      <c r="M258" s="196"/>
      <c r="N258" s="198"/>
    </row>
    <row r="259" spans="2:16" ht="18" customHeight="1" x14ac:dyDescent="0.15">
      <c r="B259" s="245" t="s">
        <v>171</v>
      </c>
      <c r="C259" s="208">
        <v>9</v>
      </c>
      <c r="D259" s="136">
        <v>1</v>
      </c>
      <c r="E259" s="136">
        <v>7</v>
      </c>
      <c r="F259" s="211">
        <v>8</v>
      </c>
      <c r="G259" s="247">
        <f>+'7部'!M25</f>
        <v>4</v>
      </c>
      <c r="H259" s="202">
        <f>+'7部'!J25</f>
        <v>0</v>
      </c>
      <c r="I259" s="202">
        <f>+'7部'!K25</f>
        <v>3</v>
      </c>
      <c r="J259" s="249">
        <f>+'7部'!L25</f>
        <v>0</v>
      </c>
      <c r="K259" s="204">
        <f t="shared" ref="K259" si="186">_xlfn.RANK.EQ(P259,$P$234:$P$266)</f>
        <v>9</v>
      </c>
      <c r="L259" s="196">
        <f t="shared" ref="L259" si="187">+D259+H259</f>
        <v>1</v>
      </c>
      <c r="M259" s="196">
        <f t="shared" ref="M259" si="188">+E259+I259</f>
        <v>10</v>
      </c>
      <c r="N259" s="198">
        <f t="shared" ref="N259" si="189">+F259+J259</f>
        <v>8</v>
      </c>
      <c r="P259">
        <f>+L259*100+N259</f>
        <v>108</v>
      </c>
    </row>
    <row r="260" spans="2:16" ht="18" customHeight="1" thickBot="1" x14ac:dyDescent="0.2">
      <c r="B260" s="246"/>
      <c r="C260" s="209"/>
      <c r="D260" s="210"/>
      <c r="E260" s="210"/>
      <c r="F260" s="212"/>
      <c r="G260" s="248"/>
      <c r="H260" s="203"/>
      <c r="I260" s="203"/>
      <c r="J260" s="250"/>
      <c r="K260" s="205"/>
      <c r="L260" s="197"/>
      <c r="M260" s="197"/>
      <c r="N260" s="199"/>
    </row>
    <row r="261" spans="2:16" ht="18" customHeight="1" x14ac:dyDescent="0.15">
      <c r="B261" s="194"/>
      <c r="C261" s="147"/>
      <c r="D261" s="147"/>
      <c r="E261" s="147"/>
      <c r="F261" s="147"/>
      <c r="G261" s="193"/>
      <c r="H261" s="243"/>
      <c r="I261" s="193"/>
      <c r="J261" s="193"/>
      <c r="K261" s="244"/>
      <c r="L261" s="193"/>
      <c r="M261" s="193"/>
      <c r="N261" s="193"/>
    </row>
    <row r="262" spans="2:16" ht="18" customHeight="1" x14ac:dyDescent="0.15">
      <c r="B262" s="194"/>
      <c r="C262" s="147"/>
      <c r="D262" s="147"/>
      <c r="E262" s="147"/>
      <c r="F262" s="147"/>
      <c r="G262" s="193"/>
      <c r="H262" s="243"/>
      <c r="I262" s="193"/>
      <c r="J262" s="193"/>
      <c r="K262" s="244"/>
      <c r="L262" s="193"/>
      <c r="M262" s="193"/>
      <c r="N262" s="193"/>
    </row>
    <row r="263" spans="2:16" ht="18" customHeight="1" x14ac:dyDescent="0.15">
      <c r="B263" s="194"/>
      <c r="C263" s="147"/>
      <c r="D263" s="147"/>
      <c r="E263" s="147"/>
      <c r="F263" s="147"/>
      <c r="G263" s="193"/>
      <c r="H263" s="193"/>
      <c r="I263" s="193"/>
      <c r="J263" s="193"/>
      <c r="K263" s="193"/>
      <c r="L263" s="193"/>
      <c r="M263" s="193"/>
      <c r="N263" s="193"/>
      <c r="P263">
        <f>+L263*100+N263</f>
        <v>0</v>
      </c>
    </row>
    <row r="264" spans="2:16" ht="18" customHeight="1" x14ac:dyDescent="0.15">
      <c r="B264" s="194"/>
      <c r="C264" s="147"/>
      <c r="D264" s="147"/>
      <c r="E264" s="147"/>
      <c r="F264" s="147"/>
      <c r="G264" s="193"/>
      <c r="H264" s="193"/>
      <c r="I264" s="193"/>
      <c r="J264" s="193"/>
      <c r="K264" s="193"/>
      <c r="L264" s="193"/>
      <c r="M264" s="193"/>
      <c r="N264" s="193"/>
    </row>
    <row r="265" spans="2:16" ht="18" customHeight="1" x14ac:dyDescent="0.15">
      <c r="B265" s="194"/>
      <c r="C265" s="147"/>
      <c r="D265" s="147"/>
      <c r="E265" s="147"/>
      <c r="F265" s="147"/>
      <c r="G265" s="193"/>
      <c r="H265" s="193"/>
      <c r="I265" s="193"/>
      <c r="J265" s="193"/>
      <c r="K265" s="193"/>
      <c r="L265" s="193"/>
      <c r="M265" s="193"/>
      <c r="N265" s="193"/>
      <c r="P265">
        <f>+L265*100+N265</f>
        <v>0</v>
      </c>
    </row>
    <row r="266" spans="2:16" ht="18" customHeight="1" x14ac:dyDescent="0.15">
      <c r="B266" s="194"/>
      <c r="C266" s="147"/>
      <c r="D266" s="147"/>
      <c r="E266" s="147"/>
      <c r="F266" s="147"/>
      <c r="G266" s="193"/>
      <c r="H266" s="193"/>
      <c r="I266" s="193"/>
      <c r="J266" s="193"/>
      <c r="K266" s="193"/>
      <c r="L266" s="193"/>
      <c r="M266" s="193"/>
      <c r="N266" s="193"/>
    </row>
    <row r="269" spans="2:16" ht="50.45" customHeight="1" thickBot="1" x14ac:dyDescent="0.2">
      <c r="C269" s="134" t="s">
        <v>86</v>
      </c>
      <c r="D269" s="135"/>
      <c r="E269" s="135"/>
      <c r="F269" s="135"/>
      <c r="G269" s="135"/>
      <c r="H269" s="135"/>
      <c r="I269" s="135"/>
      <c r="J269" s="135"/>
    </row>
    <row r="270" spans="2:16" s="20" customFormat="1" ht="19.899999999999999" customHeight="1" thickBot="1" x14ac:dyDescent="0.2">
      <c r="B270" s="315" t="s">
        <v>49</v>
      </c>
      <c r="C270" s="221" t="s">
        <v>69</v>
      </c>
      <c r="D270" s="222"/>
      <c r="E270" s="222"/>
      <c r="F270" s="223"/>
      <c r="G270" s="221" t="s">
        <v>74</v>
      </c>
      <c r="H270" s="222"/>
      <c r="I270" s="222"/>
      <c r="J270" s="223"/>
      <c r="K270" s="221" t="s">
        <v>75</v>
      </c>
      <c r="L270" s="222"/>
      <c r="M270" s="222"/>
      <c r="N270" s="223"/>
    </row>
    <row r="271" spans="2:16" ht="64.900000000000006" customHeight="1" thickBot="1" x14ac:dyDescent="0.2">
      <c r="B271" s="316"/>
      <c r="C271" s="83" t="s">
        <v>70</v>
      </c>
      <c r="D271" s="81" t="s">
        <v>71</v>
      </c>
      <c r="E271" s="81" t="s">
        <v>72</v>
      </c>
      <c r="F271" s="82" t="s">
        <v>73</v>
      </c>
      <c r="G271" s="83" t="s">
        <v>70</v>
      </c>
      <c r="H271" s="81" t="s">
        <v>71</v>
      </c>
      <c r="I271" s="81" t="s">
        <v>72</v>
      </c>
      <c r="J271" s="82" t="s">
        <v>73</v>
      </c>
      <c r="K271" s="83" t="s">
        <v>70</v>
      </c>
      <c r="L271" s="81" t="s">
        <v>71</v>
      </c>
      <c r="M271" s="81" t="s">
        <v>72</v>
      </c>
      <c r="N271" s="82" t="s">
        <v>73</v>
      </c>
    </row>
    <row r="272" spans="2:16" ht="18.600000000000001" customHeight="1" x14ac:dyDescent="0.15">
      <c r="B272" s="240" t="s">
        <v>172</v>
      </c>
      <c r="C272" s="241" t="s">
        <v>51</v>
      </c>
      <c r="D272" s="242">
        <v>9</v>
      </c>
      <c r="E272" s="219">
        <v>1</v>
      </c>
      <c r="F272" s="220">
        <v>26</v>
      </c>
      <c r="G272" s="238">
        <f>+'8部'!O4</f>
        <v>1</v>
      </c>
      <c r="H272" s="236">
        <f>+'8部'!L4</f>
        <v>5</v>
      </c>
      <c r="I272" s="236">
        <f>+'8部'!M4</f>
        <v>0</v>
      </c>
      <c r="J272" s="237">
        <f>+'8部'!N4</f>
        <v>11</v>
      </c>
      <c r="K272" s="239">
        <f>_xlfn.RANK.EQ(P272,$P$272:$P$284)</f>
        <v>1</v>
      </c>
      <c r="L272" s="236">
        <f>+D272+H272</f>
        <v>14</v>
      </c>
      <c r="M272" s="236">
        <f>+E272+I272</f>
        <v>1</v>
      </c>
      <c r="N272" s="237">
        <f>+F272+J272</f>
        <v>37</v>
      </c>
      <c r="P272">
        <f t="shared" ref="P272:P284" si="190">+L272*1000+N272</f>
        <v>14037</v>
      </c>
    </row>
    <row r="273" spans="2:16" ht="18.600000000000001" customHeight="1" x14ac:dyDescent="0.15">
      <c r="B273" s="235"/>
      <c r="C273" s="227"/>
      <c r="D273" s="229"/>
      <c r="E273" s="136"/>
      <c r="F273" s="211"/>
      <c r="G273" s="231"/>
      <c r="H273" s="196"/>
      <c r="I273" s="196"/>
      <c r="J273" s="198"/>
      <c r="K273" s="233"/>
      <c r="L273" s="196"/>
      <c r="M273" s="196"/>
      <c r="N273" s="198"/>
      <c r="P273">
        <f t="shared" si="190"/>
        <v>0</v>
      </c>
    </row>
    <row r="274" spans="2:16" ht="18.600000000000001" customHeight="1" x14ac:dyDescent="0.15">
      <c r="B274" s="235" t="s">
        <v>26</v>
      </c>
      <c r="C274" s="227" t="s">
        <v>52</v>
      </c>
      <c r="D274" s="229">
        <v>8</v>
      </c>
      <c r="E274" s="136">
        <v>2</v>
      </c>
      <c r="F274" s="211">
        <v>22</v>
      </c>
      <c r="G274" s="231">
        <f>+'8部'!O6</f>
        <v>2</v>
      </c>
      <c r="H274" s="196">
        <f>+'8部'!L6</f>
        <v>3</v>
      </c>
      <c r="I274" s="196">
        <f>+'8部'!M6</f>
        <v>2</v>
      </c>
      <c r="J274" s="198">
        <f>+'8部'!N6</f>
        <v>8</v>
      </c>
      <c r="K274" s="233">
        <f t="shared" ref="K274" si="191">_xlfn.RANK.EQ(P274,$P$272:$P$284)</f>
        <v>2</v>
      </c>
      <c r="L274" s="196">
        <f t="shared" ref="L274" si="192">+D274+H274</f>
        <v>11</v>
      </c>
      <c r="M274" s="196">
        <f t="shared" ref="M274" si="193">+E274+I274</f>
        <v>4</v>
      </c>
      <c r="N274" s="198">
        <f t="shared" ref="N274" si="194">+F274+J274</f>
        <v>30</v>
      </c>
      <c r="P274">
        <f t="shared" si="190"/>
        <v>11030</v>
      </c>
    </row>
    <row r="275" spans="2:16" ht="18.600000000000001" customHeight="1" x14ac:dyDescent="0.15">
      <c r="B275" s="235"/>
      <c r="C275" s="227"/>
      <c r="D275" s="229"/>
      <c r="E275" s="136"/>
      <c r="F275" s="211"/>
      <c r="G275" s="231"/>
      <c r="H275" s="196"/>
      <c r="I275" s="196"/>
      <c r="J275" s="198"/>
      <c r="K275" s="233"/>
      <c r="L275" s="196"/>
      <c r="M275" s="196"/>
      <c r="N275" s="198"/>
      <c r="P275">
        <f t="shared" si="190"/>
        <v>0</v>
      </c>
    </row>
    <row r="276" spans="2:16" ht="18.600000000000001" customHeight="1" x14ac:dyDescent="0.15">
      <c r="B276" s="235" t="s">
        <v>27</v>
      </c>
      <c r="C276" s="227" t="s">
        <v>53</v>
      </c>
      <c r="D276" s="229">
        <v>8</v>
      </c>
      <c r="E276" s="136">
        <v>2</v>
      </c>
      <c r="F276" s="211">
        <v>22</v>
      </c>
      <c r="G276" s="231">
        <f>+'8部'!O8</f>
        <v>3</v>
      </c>
      <c r="H276" s="196">
        <f>+'8部'!L8</f>
        <v>2</v>
      </c>
      <c r="I276" s="196">
        <f>+'8部'!M8</f>
        <v>3</v>
      </c>
      <c r="J276" s="198">
        <f>+'8部'!N8</f>
        <v>8</v>
      </c>
      <c r="K276" s="233">
        <f t="shared" ref="K276" si="195">_xlfn.RANK.EQ(P276,$P$272:$P$284)</f>
        <v>3</v>
      </c>
      <c r="L276" s="196">
        <f t="shared" ref="L276" si="196">+D276+H276</f>
        <v>10</v>
      </c>
      <c r="M276" s="196">
        <f t="shared" ref="M276" si="197">+E276+I276</f>
        <v>5</v>
      </c>
      <c r="N276" s="198">
        <f t="shared" ref="N276" si="198">+F276+J276</f>
        <v>30</v>
      </c>
      <c r="P276">
        <f t="shared" si="190"/>
        <v>10030</v>
      </c>
    </row>
    <row r="277" spans="2:16" ht="18.600000000000001" customHeight="1" x14ac:dyDescent="0.15">
      <c r="B277" s="235"/>
      <c r="C277" s="227"/>
      <c r="D277" s="229"/>
      <c r="E277" s="136"/>
      <c r="F277" s="211"/>
      <c r="G277" s="231"/>
      <c r="H277" s="196"/>
      <c r="I277" s="196"/>
      <c r="J277" s="198"/>
      <c r="K277" s="233"/>
      <c r="L277" s="196"/>
      <c r="M277" s="196"/>
      <c r="N277" s="198"/>
      <c r="P277">
        <f t="shared" si="190"/>
        <v>0</v>
      </c>
    </row>
    <row r="278" spans="2:16" ht="18.600000000000001" customHeight="1" x14ac:dyDescent="0.15">
      <c r="B278" s="235" t="s">
        <v>173</v>
      </c>
      <c r="C278" s="227" t="s">
        <v>54</v>
      </c>
      <c r="D278" s="229">
        <v>8</v>
      </c>
      <c r="E278" s="136">
        <v>2</v>
      </c>
      <c r="F278" s="211">
        <v>21</v>
      </c>
      <c r="G278" s="231">
        <f>+'8部'!O10</f>
        <v>4</v>
      </c>
      <c r="H278" s="196">
        <f>+'8部'!L10</f>
        <v>2</v>
      </c>
      <c r="I278" s="196">
        <f>+'8部'!M10</f>
        <v>3</v>
      </c>
      <c r="J278" s="198">
        <f>+'8部'!N10</f>
        <v>7</v>
      </c>
      <c r="K278" s="233">
        <f t="shared" ref="K278" si="199">_xlfn.RANK.EQ(P278,$P$272:$P$284)</f>
        <v>4</v>
      </c>
      <c r="L278" s="196">
        <f t="shared" ref="L278" si="200">+D278+H278</f>
        <v>10</v>
      </c>
      <c r="M278" s="196">
        <f t="shared" ref="M278" si="201">+E278+I278</f>
        <v>5</v>
      </c>
      <c r="N278" s="198">
        <f t="shared" ref="N278" si="202">+F278+J278</f>
        <v>28</v>
      </c>
      <c r="P278">
        <f t="shared" si="190"/>
        <v>10028</v>
      </c>
    </row>
    <row r="279" spans="2:16" ht="18.600000000000001" customHeight="1" x14ac:dyDescent="0.15">
      <c r="B279" s="235"/>
      <c r="C279" s="227"/>
      <c r="D279" s="229"/>
      <c r="E279" s="136"/>
      <c r="F279" s="211"/>
      <c r="G279" s="231"/>
      <c r="H279" s="196"/>
      <c r="I279" s="196"/>
      <c r="J279" s="198"/>
      <c r="K279" s="233"/>
      <c r="L279" s="196"/>
      <c r="M279" s="196"/>
      <c r="N279" s="198"/>
      <c r="P279">
        <f t="shared" si="190"/>
        <v>0</v>
      </c>
    </row>
    <row r="280" spans="2:16" ht="18.600000000000001" customHeight="1" x14ac:dyDescent="0.15">
      <c r="B280" s="225" t="s">
        <v>174</v>
      </c>
      <c r="C280" s="227" t="s">
        <v>55</v>
      </c>
      <c r="D280" s="229">
        <v>5</v>
      </c>
      <c r="E280" s="136">
        <v>5</v>
      </c>
      <c r="F280" s="211">
        <v>14</v>
      </c>
      <c r="G280" s="231">
        <f>+'8部'!O12</f>
        <v>6</v>
      </c>
      <c r="H280" s="196">
        <f>+'8部'!L12</f>
        <v>1</v>
      </c>
      <c r="I280" s="196">
        <f>+'8部'!M12</f>
        <v>4</v>
      </c>
      <c r="J280" s="198">
        <f>+'8部'!N12</f>
        <v>6</v>
      </c>
      <c r="K280" s="233">
        <f t="shared" ref="K280" si="203">_xlfn.RANK.EQ(P280,$P$272:$P$284)</f>
        <v>6</v>
      </c>
      <c r="L280" s="196">
        <f t="shared" ref="L280" si="204">+D280+H280</f>
        <v>6</v>
      </c>
      <c r="M280" s="196">
        <f t="shared" ref="M280" si="205">+E280+I280</f>
        <v>9</v>
      </c>
      <c r="N280" s="198">
        <f t="shared" ref="N280" si="206">+F280+J280</f>
        <v>20</v>
      </c>
      <c r="P280">
        <f t="shared" si="190"/>
        <v>6020</v>
      </c>
    </row>
    <row r="281" spans="2:16" ht="18.600000000000001" customHeight="1" x14ac:dyDescent="0.15">
      <c r="B281" s="225"/>
      <c r="C281" s="227"/>
      <c r="D281" s="229"/>
      <c r="E281" s="136"/>
      <c r="F281" s="211"/>
      <c r="G281" s="231"/>
      <c r="H281" s="196"/>
      <c r="I281" s="196"/>
      <c r="J281" s="198"/>
      <c r="K281" s="233"/>
      <c r="L281" s="196"/>
      <c r="M281" s="196"/>
      <c r="N281" s="198"/>
      <c r="P281">
        <f t="shared" si="190"/>
        <v>0</v>
      </c>
    </row>
    <row r="282" spans="2:16" ht="18.600000000000001" customHeight="1" x14ac:dyDescent="0.15">
      <c r="B282" s="225" t="s">
        <v>176</v>
      </c>
      <c r="C282" s="227" t="s">
        <v>56</v>
      </c>
      <c r="D282" s="229">
        <v>5</v>
      </c>
      <c r="E282" s="136">
        <v>5</v>
      </c>
      <c r="F282" s="211">
        <v>13</v>
      </c>
      <c r="G282" s="231">
        <f>+'8部'!O14</f>
        <v>5</v>
      </c>
      <c r="H282" s="196">
        <f>+'8部'!L14</f>
        <v>2</v>
      </c>
      <c r="I282" s="196">
        <f>+'8部'!M14</f>
        <v>3</v>
      </c>
      <c r="J282" s="198">
        <f>+'8部'!N14</f>
        <v>5</v>
      </c>
      <c r="K282" s="233">
        <f t="shared" ref="K282" si="207">_xlfn.RANK.EQ(P282,$P$272:$P$284)</f>
        <v>5</v>
      </c>
      <c r="L282" s="196">
        <f t="shared" ref="L282" si="208">+D282+H282</f>
        <v>7</v>
      </c>
      <c r="M282" s="196">
        <f t="shared" ref="M282" si="209">+E282+I282</f>
        <v>8</v>
      </c>
      <c r="N282" s="198">
        <f t="shared" ref="N282" si="210">+F282+J282</f>
        <v>18</v>
      </c>
      <c r="P282">
        <f t="shared" si="190"/>
        <v>7018</v>
      </c>
    </row>
    <row r="283" spans="2:16" ht="18.600000000000001" customHeight="1" thickBot="1" x14ac:dyDescent="0.2">
      <c r="B283" s="226"/>
      <c r="C283" s="228"/>
      <c r="D283" s="230"/>
      <c r="E283" s="210"/>
      <c r="F283" s="212"/>
      <c r="G283" s="232"/>
      <c r="H283" s="197"/>
      <c r="I283" s="197"/>
      <c r="J283" s="199"/>
      <c r="K283" s="234"/>
      <c r="L283" s="197"/>
      <c r="M283" s="197"/>
      <c r="N283" s="199"/>
      <c r="P283">
        <f t="shared" si="190"/>
        <v>0</v>
      </c>
    </row>
    <row r="284" spans="2:16" ht="18.600000000000001" customHeight="1" x14ac:dyDescent="0.15">
      <c r="B284" s="194"/>
      <c r="C284" s="147"/>
      <c r="D284" s="147"/>
      <c r="E284" s="147"/>
      <c r="F284" s="147"/>
      <c r="G284" s="193"/>
      <c r="H284" s="193"/>
      <c r="I284" s="193"/>
      <c r="J284" s="193"/>
      <c r="K284" s="193"/>
      <c r="L284" s="193"/>
      <c r="M284" s="193"/>
      <c r="N284" s="193"/>
      <c r="P284">
        <f t="shared" si="190"/>
        <v>0</v>
      </c>
    </row>
    <row r="285" spans="2:16" ht="18.600000000000001" customHeight="1" x14ac:dyDescent="0.15">
      <c r="B285" s="194"/>
      <c r="C285" s="147"/>
      <c r="D285" s="147"/>
      <c r="E285" s="147"/>
      <c r="F285" s="147"/>
      <c r="G285" s="193"/>
      <c r="H285" s="193"/>
      <c r="I285" s="193"/>
      <c r="J285" s="193"/>
      <c r="K285" s="193"/>
      <c r="L285" s="193"/>
      <c r="M285" s="193"/>
      <c r="N285" s="193"/>
    </row>
    <row r="286" spans="2:16" ht="16.899999999999999" customHeight="1" x14ac:dyDescent="0.15"/>
    <row r="287" spans="2:16" ht="16.899999999999999" customHeight="1" x14ac:dyDescent="0.15"/>
    <row r="288" spans="2:16" ht="16.899999999999999" customHeight="1" thickBot="1" x14ac:dyDescent="0.2"/>
    <row r="289" spans="2:16" s="20" customFormat="1" ht="19.899999999999999" customHeight="1" thickBot="1" x14ac:dyDescent="0.2">
      <c r="B289" s="315" t="s">
        <v>78</v>
      </c>
      <c r="C289" s="221" t="s">
        <v>69</v>
      </c>
      <c r="D289" s="222"/>
      <c r="E289" s="222"/>
      <c r="F289" s="223"/>
      <c r="G289" s="221" t="s">
        <v>74</v>
      </c>
      <c r="H289" s="222"/>
      <c r="I289" s="222"/>
      <c r="J289" s="223"/>
      <c r="K289" s="224" t="s">
        <v>75</v>
      </c>
      <c r="L289" s="222"/>
      <c r="M289" s="222"/>
      <c r="N289" s="223"/>
    </row>
    <row r="290" spans="2:16" ht="64.900000000000006" customHeight="1" thickBot="1" x14ac:dyDescent="0.2">
      <c r="B290" s="316"/>
      <c r="C290" s="83" t="s">
        <v>70</v>
      </c>
      <c r="D290" s="81" t="s">
        <v>71</v>
      </c>
      <c r="E290" s="81" t="s">
        <v>72</v>
      </c>
      <c r="F290" s="82" t="s">
        <v>73</v>
      </c>
      <c r="G290" s="27" t="s">
        <v>70</v>
      </c>
      <c r="H290" s="28" t="s">
        <v>71</v>
      </c>
      <c r="I290" s="28" t="s">
        <v>72</v>
      </c>
      <c r="J290" s="29" t="s">
        <v>73</v>
      </c>
      <c r="K290" s="30" t="s">
        <v>70</v>
      </c>
      <c r="L290" s="28" t="s">
        <v>71</v>
      </c>
      <c r="M290" s="28" t="s">
        <v>72</v>
      </c>
      <c r="N290" s="29" t="s">
        <v>73</v>
      </c>
    </row>
    <row r="291" spans="2:16" ht="18" customHeight="1" x14ac:dyDescent="0.15">
      <c r="B291" s="216" t="s">
        <v>195</v>
      </c>
      <c r="C291" s="218">
        <v>7</v>
      </c>
      <c r="D291" s="219">
        <v>4</v>
      </c>
      <c r="E291" s="219">
        <v>6</v>
      </c>
      <c r="F291" s="220">
        <v>14</v>
      </c>
      <c r="G291" s="213">
        <f>+'8部'!N21</f>
        <v>1</v>
      </c>
      <c r="H291" s="214">
        <f>+'8部'!K21</f>
        <v>4</v>
      </c>
      <c r="I291" s="171">
        <f>+'8部'!L21</f>
        <v>0</v>
      </c>
      <c r="J291" s="167">
        <f>+'8部'!M21</f>
        <v>10</v>
      </c>
      <c r="K291" s="215">
        <f>_xlfn.RANK.EQ(P291,$P$272:$P$304)</f>
        <v>7</v>
      </c>
      <c r="L291" s="171">
        <f>+D291+H291</f>
        <v>8</v>
      </c>
      <c r="M291" s="171">
        <f>+E291+I291</f>
        <v>6</v>
      </c>
      <c r="N291" s="167">
        <f>+F291+J291</f>
        <v>24</v>
      </c>
      <c r="P291">
        <f>+L291*100+N291</f>
        <v>824</v>
      </c>
    </row>
    <row r="292" spans="2:16" ht="18" customHeight="1" x14ac:dyDescent="0.15">
      <c r="B292" s="217"/>
      <c r="C292" s="208"/>
      <c r="D292" s="136"/>
      <c r="E292" s="136"/>
      <c r="F292" s="211"/>
      <c r="G292" s="200"/>
      <c r="H292" s="202"/>
      <c r="I292" s="196"/>
      <c r="J292" s="198"/>
      <c r="K292" s="204"/>
      <c r="L292" s="196"/>
      <c r="M292" s="196"/>
      <c r="N292" s="198"/>
    </row>
    <row r="293" spans="2:16" ht="18" customHeight="1" x14ac:dyDescent="0.15">
      <c r="B293" s="206" t="s">
        <v>30</v>
      </c>
      <c r="C293" s="208">
        <v>8</v>
      </c>
      <c r="D293" s="136">
        <v>3</v>
      </c>
      <c r="E293" s="136">
        <v>7</v>
      </c>
      <c r="F293" s="211">
        <v>10</v>
      </c>
      <c r="G293" s="200">
        <f>+'8部'!N23</f>
        <v>2</v>
      </c>
      <c r="H293" s="202">
        <f>+'8部'!K23</f>
        <v>3</v>
      </c>
      <c r="I293" s="196">
        <f>+'8部'!L23</f>
        <v>1</v>
      </c>
      <c r="J293" s="198">
        <f>+'8部'!M23</f>
        <v>8</v>
      </c>
      <c r="K293" s="204">
        <f t="shared" ref="K293" si="211">_xlfn.RANK.EQ(P293,$P$272:$P$304)</f>
        <v>8</v>
      </c>
      <c r="L293" s="196">
        <f t="shared" ref="L293" si="212">+D293+H293</f>
        <v>6</v>
      </c>
      <c r="M293" s="196">
        <f t="shared" ref="M293" si="213">+E293+I293</f>
        <v>8</v>
      </c>
      <c r="N293" s="198">
        <f t="shared" ref="N293" si="214">+F293+J293</f>
        <v>18</v>
      </c>
      <c r="P293">
        <f>+L293*100+N293</f>
        <v>618</v>
      </c>
    </row>
    <row r="294" spans="2:16" ht="18" customHeight="1" x14ac:dyDescent="0.15">
      <c r="B294" s="206"/>
      <c r="C294" s="208"/>
      <c r="D294" s="136"/>
      <c r="E294" s="136"/>
      <c r="F294" s="211"/>
      <c r="G294" s="200"/>
      <c r="H294" s="202"/>
      <c r="I294" s="196"/>
      <c r="J294" s="198"/>
      <c r="K294" s="204"/>
      <c r="L294" s="196"/>
      <c r="M294" s="196"/>
      <c r="N294" s="198"/>
    </row>
    <row r="295" spans="2:16" ht="18" customHeight="1" x14ac:dyDescent="0.15">
      <c r="B295" s="206" t="s">
        <v>177</v>
      </c>
      <c r="C295" s="208">
        <v>9</v>
      </c>
      <c r="D295" s="136">
        <v>2</v>
      </c>
      <c r="E295" s="136">
        <v>8</v>
      </c>
      <c r="F295" s="211">
        <v>8</v>
      </c>
      <c r="G295" s="200">
        <f>+'8部'!N25</f>
        <v>4</v>
      </c>
      <c r="H295" s="202">
        <f>+'8部'!K25</f>
        <v>1</v>
      </c>
      <c r="I295" s="196">
        <f>+'8部'!L25</f>
        <v>3</v>
      </c>
      <c r="J295" s="198">
        <f>+'8部'!M25</f>
        <v>2</v>
      </c>
      <c r="K295" s="204">
        <f t="shared" ref="K295" si="215">_xlfn.RANK.EQ(P295,$P$272:$P$304)</f>
        <v>10</v>
      </c>
      <c r="L295" s="196">
        <f t="shared" ref="L295" si="216">+D295+H295</f>
        <v>3</v>
      </c>
      <c r="M295" s="196">
        <f t="shared" ref="M295" si="217">+E295+I295</f>
        <v>11</v>
      </c>
      <c r="N295" s="198">
        <f t="shared" ref="N295" si="218">+F295+J295</f>
        <v>10</v>
      </c>
      <c r="P295">
        <f>+L295*100+N295</f>
        <v>310</v>
      </c>
    </row>
    <row r="296" spans="2:16" ht="18" customHeight="1" x14ac:dyDescent="0.15">
      <c r="B296" s="206"/>
      <c r="C296" s="208"/>
      <c r="D296" s="136"/>
      <c r="E296" s="136"/>
      <c r="F296" s="211"/>
      <c r="G296" s="200"/>
      <c r="H296" s="202"/>
      <c r="I296" s="196"/>
      <c r="J296" s="198"/>
      <c r="K296" s="204"/>
      <c r="L296" s="196"/>
      <c r="M296" s="196"/>
      <c r="N296" s="198"/>
    </row>
    <row r="297" spans="2:16" ht="18" customHeight="1" x14ac:dyDescent="0.15">
      <c r="B297" s="206" t="s">
        <v>178</v>
      </c>
      <c r="C297" s="208">
        <v>10</v>
      </c>
      <c r="D297" s="136">
        <v>2</v>
      </c>
      <c r="E297" s="136">
        <v>8</v>
      </c>
      <c r="F297" s="211">
        <v>7</v>
      </c>
      <c r="G297" s="200">
        <f>+'8部'!N27</f>
        <v>5</v>
      </c>
      <c r="H297" s="202">
        <f>+'8部'!K27</f>
        <v>0</v>
      </c>
      <c r="I297" s="196">
        <f>+'8部'!L27</f>
        <v>4</v>
      </c>
      <c r="J297" s="198">
        <f>+'8部'!M27</f>
        <v>4</v>
      </c>
      <c r="K297" s="204">
        <f t="shared" ref="K297" si="219">_xlfn.RANK.EQ(P297,$P$272:$P$304)</f>
        <v>11</v>
      </c>
      <c r="L297" s="196">
        <f t="shared" ref="L297" si="220">+D297+H297</f>
        <v>2</v>
      </c>
      <c r="M297" s="196">
        <f t="shared" ref="M297" si="221">+E297+I297</f>
        <v>12</v>
      </c>
      <c r="N297" s="198">
        <f t="shared" ref="N297" si="222">+F297+J297</f>
        <v>11</v>
      </c>
      <c r="P297">
        <f>+L297*100+N297</f>
        <v>211</v>
      </c>
    </row>
    <row r="298" spans="2:16" ht="18" customHeight="1" x14ac:dyDescent="0.15">
      <c r="B298" s="206"/>
      <c r="C298" s="208"/>
      <c r="D298" s="136"/>
      <c r="E298" s="136"/>
      <c r="F298" s="211"/>
      <c r="G298" s="200"/>
      <c r="H298" s="202"/>
      <c r="I298" s="196"/>
      <c r="J298" s="198"/>
      <c r="K298" s="204"/>
      <c r="L298" s="196"/>
      <c r="M298" s="196"/>
      <c r="N298" s="198"/>
    </row>
    <row r="299" spans="2:16" ht="18" customHeight="1" x14ac:dyDescent="0.15">
      <c r="B299" s="206" t="s">
        <v>29</v>
      </c>
      <c r="C299" s="208">
        <v>11</v>
      </c>
      <c r="D299" s="136">
        <v>1</v>
      </c>
      <c r="E299" s="136">
        <v>9</v>
      </c>
      <c r="F299" s="211">
        <v>8</v>
      </c>
      <c r="G299" s="200">
        <f>+'8部'!N29</f>
        <v>3</v>
      </c>
      <c r="H299" s="202">
        <f>+'8部'!K29</f>
        <v>2</v>
      </c>
      <c r="I299" s="196">
        <f>+'8部'!L29</f>
        <v>2</v>
      </c>
      <c r="J299" s="198">
        <f>+'8部'!M29</f>
        <v>6</v>
      </c>
      <c r="K299" s="204">
        <f t="shared" ref="K299" si="223">_xlfn.RANK.EQ(P299,$P$272:$P$304)</f>
        <v>9</v>
      </c>
      <c r="L299" s="196">
        <f t="shared" ref="L299" si="224">+D299+H299</f>
        <v>3</v>
      </c>
      <c r="M299" s="196">
        <f t="shared" ref="M299" si="225">+E299+I299</f>
        <v>11</v>
      </c>
      <c r="N299" s="198">
        <f t="shared" ref="N299" si="226">+F299+J299</f>
        <v>14</v>
      </c>
      <c r="P299">
        <f t="shared" ref="P299" si="227">+L299*100+N299</f>
        <v>314</v>
      </c>
    </row>
    <row r="300" spans="2:16" ht="18" customHeight="1" thickBot="1" x14ac:dyDescent="0.2">
      <c r="B300" s="207"/>
      <c r="C300" s="209"/>
      <c r="D300" s="210"/>
      <c r="E300" s="210"/>
      <c r="F300" s="212"/>
      <c r="G300" s="201"/>
      <c r="H300" s="203"/>
      <c r="I300" s="197"/>
      <c r="J300" s="199"/>
      <c r="K300" s="205"/>
      <c r="L300" s="197"/>
      <c r="M300" s="197"/>
      <c r="N300" s="199"/>
    </row>
    <row r="301" spans="2:16" ht="18" customHeight="1" x14ac:dyDescent="0.15">
      <c r="B301" s="194"/>
      <c r="C301" s="147"/>
      <c r="D301" s="147"/>
      <c r="E301" s="147"/>
      <c r="F301" s="147"/>
      <c r="G301" s="193"/>
      <c r="H301" s="193"/>
      <c r="I301" s="193"/>
      <c r="J301" s="193"/>
      <c r="K301" s="193"/>
      <c r="L301" s="193"/>
      <c r="M301" s="193"/>
      <c r="N301" s="193"/>
      <c r="P301">
        <f t="shared" ref="P301" si="228">+L301*100+N301</f>
        <v>0</v>
      </c>
    </row>
    <row r="302" spans="2:16" ht="18" customHeight="1" x14ac:dyDescent="0.15">
      <c r="B302" s="194"/>
      <c r="C302" s="147"/>
      <c r="D302" s="147"/>
      <c r="E302" s="147"/>
      <c r="F302" s="147"/>
      <c r="G302" s="193"/>
      <c r="H302" s="193"/>
      <c r="I302" s="193"/>
      <c r="J302" s="193"/>
      <c r="K302" s="193"/>
      <c r="L302" s="193"/>
      <c r="M302" s="193"/>
      <c r="N302" s="193"/>
    </row>
    <row r="303" spans="2:16" ht="18" customHeight="1" x14ac:dyDescent="0.15">
      <c r="B303" s="194"/>
      <c r="C303" s="147"/>
      <c r="D303" s="147"/>
      <c r="E303" s="147"/>
      <c r="F303" s="147"/>
      <c r="G303" s="193"/>
      <c r="H303" s="193"/>
      <c r="I303" s="193"/>
      <c r="J303" s="193"/>
      <c r="K303" s="193"/>
      <c r="L303" s="193"/>
      <c r="M303" s="193"/>
      <c r="N303" s="193"/>
      <c r="P303">
        <f t="shared" ref="P303" si="229">+L303*100+N303</f>
        <v>0</v>
      </c>
    </row>
    <row r="304" spans="2:16" ht="18" customHeight="1" x14ac:dyDescent="0.15">
      <c r="B304" s="194"/>
      <c r="C304" s="147"/>
      <c r="D304" s="147"/>
      <c r="E304" s="147"/>
      <c r="F304" s="147"/>
      <c r="G304" s="193"/>
      <c r="H304" s="193"/>
      <c r="I304" s="193"/>
      <c r="J304" s="193"/>
      <c r="K304" s="193"/>
      <c r="L304" s="193"/>
      <c r="M304" s="193"/>
      <c r="N304" s="193"/>
    </row>
    <row r="308" spans="2:14" s="21" customFormat="1" ht="19.899999999999999" customHeight="1" x14ac:dyDescent="0.15"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</row>
    <row r="309" spans="2:14" s="19" customFormat="1" ht="64.900000000000006" customHeight="1" x14ac:dyDescent="0.15">
      <c r="B309" s="22"/>
      <c r="C309" s="23"/>
      <c r="D309" s="24"/>
      <c r="E309" s="24"/>
      <c r="F309" s="23"/>
      <c r="G309" s="23"/>
      <c r="H309" s="24"/>
      <c r="I309" s="24"/>
      <c r="J309" s="23"/>
      <c r="K309" s="23"/>
      <c r="L309" s="24"/>
      <c r="M309" s="24"/>
      <c r="N309" s="23"/>
    </row>
    <row r="310" spans="2:14" s="19" customFormat="1" ht="13.35" customHeight="1" x14ac:dyDescent="0.15">
      <c r="B310" s="195"/>
      <c r="C310" s="147"/>
      <c r="D310" s="147"/>
      <c r="E310" s="147"/>
      <c r="F310" s="147"/>
      <c r="G310" s="193"/>
      <c r="H310" s="193"/>
      <c r="I310" s="193"/>
      <c r="J310" s="193"/>
      <c r="K310" s="193"/>
      <c r="L310" s="193"/>
      <c r="M310" s="193"/>
      <c r="N310" s="193"/>
    </row>
    <row r="311" spans="2:14" s="19" customFormat="1" ht="13.35" customHeight="1" x14ac:dyDescent="0.15">
      <c r="B311" s="195"/>
      <c r="C311" s="147"/>
      <c r="D311" s="147"/>
      <c r="E311" s="147"/>
      <c r="F311" s="147"/>
      <c r="G311" s="193"/>
      <c r="H311" s="193"/>
      <c r="I311" s="193"/>
      <c r="J311" s="193"/>
      <c r="K311" s="193"/>
      <c r="L311" s="193"/>
      <c r="M311" s="193"/>
      <c r="N311" s="193"/>
    </row>
    <row r="312" spans="2:14" s="19" customFormat="1" ht="13.35" customHeight="1" x14ac:dyDescent="0.15">
      <c r="B312" s="194"/>
      <c r="C312" s="147"/>
      <c r="D312" s="147"/>
      <c r="E312" s="147"/>
      <c r="F312" s="147"/>
      <c r="G312" s="193"/>
      <c r="H312" s="193"/>
      <c r="I312" s="193"/>
      <c r="J312" s="193"/>
      <c r="K312" s="193"/>
      <c r="L312" s="193"/>
      <c r="M312" s="193"/>
      <c r="N312" s="193"/>
    </row>
    <row r="313" spans="2:14" s="19" customFormat="1" ht="13.35" customHeight="1" x14ac:dyDescent="0.15">
      <c r="B313" s="194"/>
      <c r="C313" s="147"/>
      <c r="D313" s="147"/>
      <c r="E313" s="147"/>
      <c r="F313" s="147"/>
      <c r="G313" s="193"/>
      <c r="H313" s="193"/>
      <c r="I313" s="193"/>
      <c r="J313" s="193"/>
      <c r="K313" s="193"/>
      <c r="L313" s="193"/>
      <c r="M313" s="193"/>
      <c r="N313" s="193"/>
    </row>
    <row r="314" spans="2:14" s="19" customFormat="1" ht="13.35" customHeight="1" x14ac:dyDescent="0.15">
      <c r="B314" s="194"/>
      <c r="C314" s="147"/>
      <c r="D314" s="147"/>
      <c r="E314" s="147"/>
      <c r="F314" s="147"/>
      <c r="G314" s="193"/>
      <c r="H314" s="193"/>
      <c r="I314" s="193"/>
      <c r="J314" s="193"/>
      <c r="K314" s="193"/>
      <c r="L314" s="193"/>
      <c r="M314" s="193"/>
      <c r="N314" s="193"/>
    </row>
    <row r="315" spans="2:14" s="19" customFormat="1" ht="13.35" customHeight="1" x14ac:dyDescent="0.15">
      <c r="B315" s="194"/>
      <c r="C315" s="147"/>
      <c r="D315" s="147"/>
      <c r="E315" s="147"/>
      <c r="F315" s="147"/>
      <c r="G315" s="193"/>
      <c r="H315" s="193"/>
      <c r="I315" s="193"/>
      <c r="J315" s="193"/>
      <c r="K315" s="193"/>
      <c r="L315" s="193"/>
      <c r="M315" s="193"/>
      <c r="N315" s="193"/>
    </row>
    <row r="316" spans="2:14" s="19" customFormat="1" ht="13.35" customHeight="1" x14ac:dyDescent="0.15">
      <c r="B316" s="194"/>
      <c r="C316" s="147"/>
      <c r="D316" s="147"/>
      <c r="E316" s="147"/>
      <c r="F316" s="147"/>
      <c r="G316" s="193"/>
      <c r="H316" s="193"/>
      <c r="I316" s="193"/>
      <c r="J316" s="193"/>
      <c r="K316" s="193"/>
      <c r="L316" s="193"/>
      <c r="M316" s="193"/>
      <c r="N316" s="193"/>
    </row>
    <row r="317" spans="2:14" s="19" customFormat="1" ht="13.35" customHeight="1" x14ac:dyDescent="0.15">
      <c r="B317" s="194"/>
      <c r="C317" s="147"/>
      <c r="D317" s="147"/>
      <c r="E317" s="147"/>
      <c r="F317" s="147"/>
      <c r="G317" s="193"/>
      <c r="H317" s="193"/>
      <c r="I317" s="193"/>
      <c r="J317" s="193"/>
      <c r="K317" s="193"/>
      <c r="L317" s="193"/>
      <c r="M317" s="193"/>
      <c r="N317" s="193"/>
    </row>
    <row r="318" spans="2:14" s="19" customFormat="1" ht="13.35" customHeight="1" x14ac:dyDescent="0.15">
      <c r="B318" s="194"/>
      <c r="C318" s="147"/>
      <c r="D318" s="147"/>
      <c r="E318" s="147"/>
      <c r="F318" s="147"/>
      <c r="G318" s="193"/>
      <c r="H318" s="193"/>
      <c r="I318" s="193"/>
      <c r="J318" s="193"/>
      <c r="K318" s="193"/>
      <c r="L318" s="193"/>
      <c r="M318" s="193"/>
      <c r="N318" s="193"/>
    </row>
    <row r="319" spans="2:14" s="19" customFormat="1" ht="13.35" customHeight="1" x14ac:dyDescent="0.15">
      <c r="B319" s="194"/>
      <c r="C319" s="147"/>
      <c r="D319" s="147"/>
      <c r="E319" s="147"/>
      <c r="F319" s="147"/>
      <c r="G319" s="193"/>
      <c r="H319" s="193"/>
      <c r="I319" s="193"/>
      <c r="J319" s="193"/>
      <c r="K319" s="193"/>
      <c r="L319" s="193"/>
      <c r="M319" s="193"/>
      <c r="N319" s="193"/>
    </row>
    <row r="320" spans="2:14" s="19" customFormat="1" ht="13.35" customHeight="1" x14ac:dyDescent="0.15">
      <c r="B320" s="194"/>
      <c r="C320" s="147"/>
      <c r="D320" s="147"/>
      <c r="E320" s="147"/>
      <c r="F320" s="147"/>
      <c r="G320" s="193"/>
      <c r="H320" s="193"/>
      <c r="I320" s="193"/>
      <c r="J320" s="193"/>
      <c r="K320" s="193"/>
      <c r="L320" s="193"/>
      <c r="M320" s="193"/>
      <c r="N320" s="193"/>
    </row>
    <row r="321" spans="2:14" s="19" customFormat="1" ht="13.35" customHeight="1" x14ac:dyDescent="0.15">
      <c r="B321" s="194"/>
      <c r="C321" s="147"/>
      <c r="D321" s="147"/>
      <c r="E321" s="147"/>
      <c r="F321" s="147"/>
      <c r="G321" s="193"/>
      <c r="H321" s="193"/>
      <c r="I321" s="193"/>
      <c r="J321" s="193"/>
      <c r="K321" s="193"/>
      <c r="L321" s="193"/>
      <c r="M321" s="193"/>
      <c r="N321" s="193"/>
    </row>
    <row r="322" spans="2:14" s="19" customFormat="1" ht="13.35" customHeight="1" x14ac:dyDescent="0.15">
      <c r="B322" s="194"/>
      <c r="C322" s="147"/>
      <c r="D322" s="147"/>
      <c r="E322" s="147"/>
      <c r="F322" s="147"/>
      <c r="G322" s="193"/>
      <c r="H322" s="193"/>
      <c r="I322" s="193"/>
      <c r="J322" s="193"/>
      <c r="K322" s="193"/>
      <c r="L322" s="193"/>
      <c r="M322" s="193"/>
      <c r="N322" s="193"/>
    </row>
    <row r="323" spans="2:14" s="19" customFormat="1" ht="13.35" customHeight="1" x14ac:dyDescent="0.15">
      <c r="B323" s="194"/>
      <c r="C323" s="147"/>
      <c r="D323" s="147"/>
      <c r="E323" s="147"/>
      <c r="F323" s="147"/>
      <c r="G323" s="193"/>
      <c r="H323" s="193"/>
      <c r="I323" s="193"/>
      <c r="J323" s="193"/>
      <c r="K323" s="193"/>
      <c r="L323" s="193"/>
      <c r="M323" s="193"/>
      <c r="N323" s="193"/>
    </row>
    <row r="324" spans="2:14" s="19" customFormat="1" x14ac:dyDescent="0.15"/>
    <row r="325" spans="2:14" s="19" customFormat="1" x14ac:dyDescent="0.15"/>
    <row r="326" spans="2:14" s="19" customFormat="1" x14ac:dyDescent="0.15"/>
    <row r="327" spans="2:14" s="19" customFormat="1" x14ac:dyDescent="0.15"/>
    <row r="328" spans="2:14" s="19" customFormat="1" x14ac:dyDescent="0.15"/>
  </sheetData>
  <autoFilter ref="B42:N42"/>
  <mergeCells count="1622">
    <mergeCell ref="B2:B3"/>
    <mergeCell ref="B21:B22"/>
    <mergeCell ref="B41:B42"/>
    <mergeCell ref="B60:B61"/>
    <mergeCell ref="B79:B80"/>
    <mergeCell ref="B98:B99"/>
    <mergeCell ref="B118:B119"/>
    <mergeCell ref="B137:B138"/>
    <mergeCell ref="B156:B157"/>
    <mergeCell ref="B175:B176"/>
    <mergeCell ref="B194:B195"/>
    <mergeCell ref="B213:B214"/>
    <mergeCell ref="B232:B233"/>
    <mergeCell ref="B251:B252"/>
    <mergeCell ref="B270:B271"/>
    <mergeCell ref="B289:B290"/>
    <mergeCell ref="N51:N52"/>
    <mergeCell ref="M51:M52"/>
    <mergeCell ref="L51:L52"/>
    <mergeCell ref="C21:F21"/>
    <mergeCell ref="G21:J21"/>
    <mergeCell ref="K21:N21"/>
    <mergeCell ref="L14:L15"/>
    <mergeCell ref="M14:M15"/>
    <mergeCell ref="N14:N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G14:G15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C27:C28"/>
    <mergeCell ref="D27:D28"/>
    <mergeCell ref="E27:E28"/>
    <mergeCell ref="F27:F28"/>
    <mergeCell ref="L23:L24"/>
    <mergeCell ref="M23:M24"/>
    <mergeCell ref="N23:N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G23:G24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G31:G32"/>
    <mergeCell ref="H31:H32"/>
    <mergeCell ref="I31:I32"/>
    <mergeCell ref="J31:J32"/>
    <mergeCell ref="K31:K32"/>
    <mergeCell ref="B31:B32"/>
    <mergeCell ref="C31:C32"/>
    <mergeCell ref="D31:D32"/>
    <mergeCell ref="E31:E32"/>
    <mergeCell ref="F31:F32"/>
    <mergeCell ref="L27:L28"/>
    <mergeCell ref="M27:M28"/>
    <mergeCell ref="N27:N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G27:G28"/>
    <mergeCell ref="H27:H28"/>
    <mergeCell ref="I27:I28"/>
    <mergeCell ref="J27:J28"/>
    <mergeCell ref="K27:K28"/>
    <mergeCell ref="B27:B28"/>
    <mergeCell ref="L35:L36"/>
    <mergeCell ref="M35:M36"/>
    <mergeCell ref="N35:N36"/>
    <mergeCell ref="C41:F41"/>
    <mergeCell ref="G41:J41"/>
    <mergeCell ref="K41:N41"/>
    <mergeCell ref="G35:G36"/>
    <mergeCell ref="H35:H36"/>
    <mergeCell ref="I35:I36"/>
    <mergeCell ref="J35:J36"/>
    <mergeCell ref="K35:K36"/>
    <mergeCell ref="B35:B36"/>
    <mergeCell ref="C35:C36"/>
    <mergeCell ref="D35:D36"/>
    <mergeCell ref="E35:E36"/>
    <mergeCell ref="F35:F36"/>
    <mergeCell ref="L31:L32"/>
    <mergeCell ref="M31:M32"/>
    <mergeCell ref="N31:N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C47:C48"/>
    <mergeCell ref="D47:D48"/>
    <mergeCell ref="E47:E48"/>
    <mergeCell ref="F47:F48"/>
    <mergeCell ref="L43:L44"/>
    <mergeCell ref="M43:M44"/>
    <mergeCell ref="N43:N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G43:G44"/>
    <mergeCell ref="H43:H44"/>
    <mergeCell ref="I43:I44"/>
    <mergeCell ref="J43:J44"/>
    <mergeCell ref="K43:K44"/>
    <mergeCell ref="B43:B44"/>
    <mergeCell ref="C43:C44"/>
    <mergeCell ref="D43:D44"/>
    <mergeCell ref="E43:E44"/>
    <mergeCell ref="F43:F44"/>
    <mergeCell ref="G51:G52"/>
    <mergeCell ref="H51:H52"/>
    <mergeCell ref="I51:I52"/>
    <mergeCell ref="J51:J52"/>
    <mergeCell ref="K51:K52"/>
    <mergeCell ref="B51:B52"/>
    <mergeCell ref="C51:C52"/>
    <mergeCell ref="D51:D52"/>
    <mergeCell ref="E51:E52"/>
    <mergeCell ref="F51:F52"/>
    <mergeCell ref="L47:L48"/>
    <mergeCell ref="M47:M48"/>
    <mergeCell ref="N47:N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G47:G48"/>
    <mergeCell ref="H47:H48"/>
    <mergeCell ref="I47:I48"/>
    <mergeCell ref="J47:J48"/>
    <mergeCell ref="K47:K48"/>
    <mergeCell ref="B47:B48"/>
    <mergeCell ref="L55:L56"/>
    <mergeCell ref="M55:M56"/>
    <mergeCell ref="N55:N56"/>
    <mergeCell ref="C60:F60"/>
    <mergeCell ref="G60:J60"/>
    <mergeCell ref="K60:N60"/>
    <mergeCell ref="G55:G56"/>
    <mergeCell ref="H55:H56"/>
    <mergeCell ref="I55:I56"/>
    <mergeCell ref="J55:J56"/>
    <mergeCell ref="K55:K56"/>
    <mergeCell ref="B55:B56"/>
    <mergeCell ref="C55:C56"/>
    <mergeCell ref="D55:D56"/>
    <mergeCell ref="E55:E56"/>
    <mergeCell ref="F55:F56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C66:C67"/>
    <mergeCell ref="D66:D67"/>
    <mergeCell ref="E66:E67"/>
    <mergeCell ref="F66:F67"/>
    <mergeCell ref="L62:L63"/>
    <mergeCell ref="M62:M63"/>
    <mergeCell ref="N62:N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G62:G63"/>
    <mergeCell ref="H62:H63"/>
    <mergeCell ref="I62:I63"/>
    <mergeCell ref="J62:J63"/>
    <mergeCell ref="K62:K63"/>
    <mergeCell ref="B62:B63"/>
    <mergeCell ref="C62:C63"/>
    <mergeCell ref="D62:D63"/>
    <mergeCell ref="E62:E63"/>
    <mergeCell ref="F62:F63"/>
    <mergeCell ref="G70:G71"/>
    <mergeCell ref="H70:H71"/>
    <mergeCell ref="I70:I71"/>
    <mergeCell ref="J70:J71"/>
    <mergeCell ref="K70:K71"/>
    <mergeCell ref="B70:B71"/>
    <mergeCell ref="C70:C71"/>
    <mergeCell ref="D70:D71"/>
    <mergeCell ref="E70:E71"/>
    <mergeCell ref="F70:F71"/>
    <mergeCell ref="L66:L67"/>
    <mergeCell ref="M66:M67"/>
    <mergeCell ref="N66:N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G66:G67"/>
    <mergeCell ref="H66:H67"/>
    <mergeCell ref="I66:I67"/>
    <mergeCell ref="J66:J67"/>
    <mergeCell ref="K66:K67"/>
    <mergeCell ref="B66:B67"/>
    <mergeCell ref="L74:L75"/>
    <mergeCell ref="M74:M75"/>
    <mergeCell ref="N74:N75"/>
    <mergeCell ref="C79:F79"/>
    <mergeCell ref="G79:J79"/>
    <mergeCell ref="K79:N79"/>
    <mergeCell ref="G74:G75"/>
    <mergeCell ref="H74:H75"/>
    <mergeCell ref="I74:I75"/>
    <mergeCell ref="J74:J75"/>
    <mergeCell ref="K74:K75"/>
    <mergeCell ref="B74:B75"/>
    <mergeCell ref="C74:C75"/>
    <mergeCell ref="D74:D75"/>
    <mergeCell ref="E74:E75"/>
    <mergeCell ref="F74:F75"/>
    <mergeCell ref="L70:L71"/>
    <mergeCell ref="M70:M71"/>
    <mergeCell ref="N70:N71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C85:C86"/>
    <mergeCell ref="D85:D86"/>
    <mergeCell ref="E85:E86"/>
    <mergeCell ref="F85:F86"/>
    <mergeCell ref="L81:L82"/>
    <mergeCell ref="M81:M82"/>
    <mergeCell ref="N81:N82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G81:G82"/>
    <mergeCell ref="H81:H82"/>
    <mergeCell ref="I81:I82"/>
    <mergeCell ref="J81:J82"/>
    <mergeCell ref="K81:K82"/>
    <mergeCell ref="B81:B82"/>
    <mergeCell ref="C81:C82"/>
    <mergeCell ref="D81:D82"/>
    <mergeCell ref="E81:E82"/>
    <mergeCell ref="F81:F82"/>
    <mergeCell ref="G89:G90"/>
    <mergeCell ref="H89:H90"/>
    <mergeCell ref="I89:I90"/>
    <mergeCell ref="J89:J90"/>
    <mergeCell ref="K89:K90"/>
    <mergeCell ref="B89:B90"/>
    <mergeCell ref="C89:C90"/>
    <mergeCell ref="D89:D90"/>
    <mergeCell ref="E89:E90"/>
    <mergeCell ref="F89:F90"/>
    <mergeCell ref="L85:L86"/>
    <mergeCell ref="M85:M86"/>
    <mergeCell ref="N85:N86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N88"/>
    <mergeCell ref="G85:G86"/>
    <mergeCell ref="H85:H86"/>
    <mergeCell ref="I85:I86"/>
    <mergeCell ref="J85:J86"/>
    <mergeCell ref="K85:K86"/>
    <mergeCell ref="B85:B86"/>
    <mergeCell ref="L93:L94"/>
    <mergeCell ref="M93:M94"/>
    <mergeCell ref="N93:N94"/>
    <mergeCell ref="C98:F98"/>
    <mergeCell ref="G98:J98"/>
    <mergeCell ref="K98:N98"/>
    <mergeCell ref="G93:G94"/>
    <mergeCell ref="H93:H94"/>
    <mergeCell ref="I93:I94"/>
    <mergeCell ref="J93:J94"/>
    <mergeCell ref="K93:K94"/>
    <mergeCell ref="B93:B94"/>
    <mergeCell ref="C93:C94"/>
    <mergeCell ref="D93:D94"/>
    <mergeCell ref="E93:E94"/>
    <mergeCell ref="F93:F94"/>
    <mergeCell ref="L89:L90"/>
    <mergeCell ref="M89:M90"/>
    <mergeCell ref="N89:N90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C104:C105"/>
    <mergeCell ref="D104:D105"/>
    <mergeCell ref="E104:E105"/>
    <mergeCell ref="F104:F105"/>
    <mergeCell ref="L100:L101"/>
    <mergeCell ref="M100:M101"/>
    <mergeCell ref="N100:N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G100:G101"/>
    <mergeCell ref="H100:H101"/>
    <mergeCell ref="I100:I101"/>
    <mergeCell ref="J100:J101"/>
    <mergeCell ref="K100:K101"/>
    <mergeCell ref="B100:B101"/>
    <mergeCell ref="C100:C101"/>
    <mergeCell ref="D100:D101"/>
    <mergeCell ref="E100:E101"/>
    <mergeCell ref="F100:F101"/>
    <mergeCell ref="G108:G109"/>
    <mergeCell ref="H108:H109"/>
    <mergeCell ref="I108:I109"/>
    <mergeCell ref="J108:J109"/>
    <mergeCell ref="K108:K109"/>
    <mergeCell ref="B108:B109"/>
    <mergeCell ref="C108:C109"/>
    <mergeCell ref="D108:D109"/>
    <mergeCell ref="E108:E109"/>
    <mergeCell ref="F108:F109"/>
    <mergeCell ref="L104:L105"/>
    <mergeCell ref="M104:M105"/>
    <mergeCell ref="N104:N105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G104:G105"/>
    <mergeCell ref="H104:H105"/>
    <mergeCell ref="I104:I105"/>
    <mergeCell ref="J104:J105"/>
    <mergeCell ref="K104:K105"/>
    <mergeCell ref="B104:B105"/>
    <mergeCell ref="L112:L113"/>
    <mergeCell ref="M112:M113"/>
    <mergeCell ref="N112:N113"/>
    <mergeCell ref="C118:F118"/>
    <mergeCell ref="G118:J118"/>
    <mergeCell ref="K118:N118"/>
    <mergeCell ref="G112:G113"/>
    <mergeCell ref="H112:H113"/>
    <mergeCell ref="I112:I113"/>
    <mergeCell ref="J112:J113"/>
    <mergeCell ref="K112:K113"/>
    <mergeCell ref="B112:B113"/>
    <mergeCell ref="C112:C113"/>
    <mergeCell ref="D112:D113"/>
    <mergeCell ref="E112:E113"/>
    <mergeCell ref="F112:F113"/>
    <mergeCell ref="L108:L109"/>
    <mergeCell ref="M108:M109"/>
    <mergeCell ref="N108:N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C124:C125"/>
    <mergeCell ref="D124:D125"/>
    <mergeCell ref="E124:E125"/>
    <mergeCell ref="F124:F125"/>
    <mergeCell ref="L120:L121"/>
    <mergeCell ref="M120:M121"/>
    <mergeCell ref="N120:N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G120:G121"/>
    <mergeCell ref="H120:H121"/>
    <mergeCell ref="I120:I121"/>
    <mergeCell ref="J120:J121"/>
    <mergeCell ref="K120:K121"/>
    <mergeCell ref="B120:B121"/>
    <mergeCell ref="C120:C121"/>
    <mergeCell ref="D120:D121"/>
    <mergeCell ref="E120:E121"/>
    <mergeCell ref="F120:F121"/>
    <mergeCell ref="G128:G129"/>
    <mergeCell ref="H128:H129"/>
    <mergeCell ref="I128:I129"/>
    <mergeCell ref="J128:J129"/>
    <mergeCell ref="K128:K129"/>
    <mergeCell ref="B128:B129"/>
    <mergeCell ref="C128:C129"/>
    <mergeCell ref="D128:D129"/>
    <mergeCell ref="E128:E129"/>
    <mergeCell ref="F128:F129"/>
    <mergeCell ref="L124:L125"/>
    <mergeCell ref="M124:M125"/>
    <mergeCell ref="N124:N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G124:G125"/>
    <mergeCell ref="H124:H125"/>
    <mergeCell ref="I124:I125"/>
    <mergeCell ref="J124:J125"/>
    <mergeCell ref="K124:K125"/>
    <mergeCell ref="B124:B125"/>
    <mergeCell ref="L132:L133"/>
    <mergeCell ref="M132:M133"/>
    <mergeCell ref="N132:N133"/>
    <mergeCell ref="C137:F137"/>
    <mergeCell ref="G137:J137"/>
    <mergeCell ref="K137:N137"/>
    <mergeCell ref="G132:G133"/>
    <mergeCell ref="H132:H133"/>
    <mergeCell ref="I132:I133"/>
    <mergeCell ref="J132:J133"/>
    <mergeCell ref="K132:K133"/>
    <mergeCell ref="B132:B133"/>
    <mergeCell ref="C132:C133"/>
    <mergeCell ref="D132:D133"/>
    <mergeCell ref="E132:E133"/>
    <mergeCell ref="F132:F133"/>
    <mergeCell ref="L128:L129"/>
    <mergeCell ref="M128:M129"/>
    <mergeCell ref="N128:N129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C143:C144"/>
    <mergeCell ref="D143:D144"/>
    <mergeCell ref="E143:E144"/>
    <mergeCell ref="F143:F144"/>
    <mergeCell ref="L139:L140"/>
    <mergeCell ref="M139:M140"/>
    <mergeCell ref="N139:N140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M141:M142"/>
    <mergeCell ref="N141:N142"/>
    <mergeCell ref="G139:G140"/>
    <mergeCell ref="H139:H140"/>
    <mergeCell ref="I139:I140"/>
    <mergeCell ref="J139:J140"/>
    <mergeCell ref="K139:K140"/>
    <mergeCell ref="B139:B140"/>
    <mergeCell ref="C139:C140"/>
    <mergeCell ref="D139:D140"/>
    <mergeCell ref="E139:E140"/>
    <mergeCell ref="F139:F140"/>
    <mergeCell ref="G147:G148"/>
    <mergeCell ref="H147:H148"/>
    <mergeCell ref="I147:I148"/>
    <mergeCell ref="J147:J148"/>
    <mergeCell ref="K147:K148"/>
    <mergeCell ref="B147:B148"/>
    <mergeCell ref="C147:C148"/>
    <mergeCell ref="D147:D148"/>
    <mergeCell ref="E147:E148"/>
    <mergeCell ref="F147:F148"/>
    <mergeCell ref="L143:L144"/>
    <mergeCell ref="M143:M144"/>
    <mergeCell ref="N143:N144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M145:M146"/>
    <mergeCell ref="N145:N146"/>
    <mergeCell ref="G143:G144"/>
    <mergeCell ref="H143:H144"/>
    <mergeCell ref="I143:I144"/>
    <mergeCell ref="J143:J144"/>
    <mergeCell ref="K143:K144"/>
    <mergeCell ref="B143:B144"/>
    <mergeCell ref="L151:L152"/>
    <mergeCell ref="M151:M152"/>
    <mergeCell ref="N151:N152"/>
    <mergeCell ref="C156:F156"/>
    <mergeCell ref="G156:J156"/>
    <mergeCell ref="K156:N156"/>
    <mergeCell ref="G151:G152"/>
    <mergeCell ref="H151:H152"/>
    <mergeCell ref="I151:I152"/>
    <mergeCell ref="J151:J152"/>
    <mergeCell ref="K151:K152"/>
    <mergeCell ref="B151:B152"/>
    <mergeCell ref="C151:C152"/>
    <mergeCell ref="D151:D152"/>
    <mergeCell ref="E151:E152"/>
    <mergeCell ref="F151:F152"/>
    <mergeCell ref="L147:L148"/>
    <mergeCell ref="M147:M148"/>
    <mergeCell ref="N147:N148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C162:C163"/>
    <mergeCell ref="D162:D163"/>
    <mergeCell ref="E162:E163"/>
    <mergeCell ref="F162:F163"/>
    <mergeCell ref="L158:L159"/>
    <mergeCell ref="M158:M159"/>
    <mergeCell ref="N158:N159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G158:G159"/>
    <mergeCell ref="H158:H159"/>
    <mergeCell ref="I158:I159"/>
    <mergeCell ref="J158:J159"/>
    <mergeCell ref="K158:K159"/>
    <mergeCell ref="B158:B159"/>
    <mergeCell ref="C158:C159"/>
    <mergeCell ref="D158:D159"/>
    <mergeCell ref="E158:E159"/>
    <mergeCell ref="F158:F159"/>
    <mergeCell ref="G166:G167"/>
    <mergeCell ref="H166:H167"/>
    <mergeCell ref="I166:I167"/>
    <mergeCell ref="J166:J167"/>
    <mergeCell ref="K166:K167"/>
    <mergeCell ref="B166:B167"/>
    <mergeCell ref="C166:C167"/>
    <mergeCell ref="D166:D167"/>
    <mergeCell ref="E166:E167"/>
    <mergeCell ref="F166:F167"/>
    <mergeCell ref="L162:L163"/>
    <mergeCell ref="M162:M163"/>
    <mergeCell ref="N162:N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G162:G163"/>
    <mergeCell ref="H162:H163"/>
    <mergeCell ref="I162:I163"/>
    <mergeCell ref="J162:J163"/>
    <mergeCell ref="K162:K163"/>
    <mergeCell ref="B162:B163"/>
    <mergeCell ref="L170:L171"/>
    <mergeCell ref="M170:M171"/>
    <mergeCell ref="N170:N171"/>
    <mergeCell ref="C175:F175"/>
    <mergeCell ref="G175:J175"/>
    <mergeCell ref="K175:N175"/>
    <mergeCell ref="G170:G171"/>
    <mergeCell ref="H170:H171"/>
    <mergeCell ref="I170:I171"/>
    <mergeCell ref="J170:J171"/>
    <mergeCell ref="K170:K171"/>
    <mergeCell ref="B170:B171"/>
    <mergeCell ref="C170:C171"/>
    <mergeCell ref="D170:D171"/>
    <mergeCell ref="E170:E171"/>
    <mergeCell ref="F170:F171"/>
    <mergeCell ref="L166:L167"/>
    <mergeCell ref="M166:M167"/>
    <mergeCell ref="N166:N167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C181:C182"/>
    <mergeCell ref="D181:D182"/>
    <mergeCell ref="E181:E182"/>
    <mergeCell ref="F181:F182"/>
    <mergeCell ref="L177:L178"/>
    <mergeCell ref="M177:M178"/>
    <mergeCell ref="N177:N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K179:K180"/>
    <mergeCell ref="L179:L180"/>
    <mergeCell ref="M179:M180"/>
    <mergeCell ref="N179:N180"/>
    <mergeCell ref="G177:G178"/>
    <mergeCell ref="H177:H178"/>
    <mergeCell ref="I177:I178"/>
    <mergeCell ref="J177:J178"/>
    <mergeCell ref="K177:K178"/>
    <mergeCell ref="B177:B178"/>
    <mergeCell ref="C177:C178"/>
    <mergeCell ref="D177:D178"/>
    <mergeCell ref="E177:E178"/>
    <mergeCell ref="F177:F178"/>
    <mergeCell ref="G185:G186"/>
    <mergeCell ref="H185:H186"/>
    <mergeCell ref="I185:I186"/>
    <mergeCell ref="J185:J186"/>
    <mergeCell ref="K185:K186"/>
    <mergeCell ref="B185:B186"/>
    <mergeCell ref="C185:C186"/>
    <mergeCell ref="D185:D186"/>
    <mergeCell ref="E185:E186"/>
    <mergeCell ref="F185:F186"/>
    <mergeCell ref="L181:L182"/>
    <mergeCell ref="M181:M182"/>
    <mergeCell ref="N181:N182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G181:G182"/>
    <mergeCell ref="H181:H182"/>
    <mergeCell ref="I181:I182"/>
    <mergeCell ref="J181:J182"/>
    <mergeCell ref="K181:K182"/>
    <mergeCell ref="B181:B182"/>
    <mergeCell ref="L189:L190"/>
    <mergeCell ref="M189:M190"/>
    <mergeCell ref="N189:N190"/>
    <mergeCell ref="C194:F194"/>
    <mergeCell ref="G194:J194"/>
    <mergeCell ref="K194:N194"/>
    <mergeCell ref="G189:G190"/>
    <mergeCell ref="H189:H190"/>
    <mergeCell ref="I189:I190"/>
    <mergeCell ref="J189:J190"/>
    <mergeCell ref="K189:K190"/>
    <mergeCell ref="B189:B190"/>
    <mergeCell ref="C189:C190"/>
    <mergeCell ref="D189:D190"/>
    <mergeCell ref="E189:E190"/>
    <mergeCell ref="F189:F190"/>
    <mergeCell ref="L185:L186"/>
    <mergeCell ref="M185:M186"/>
    <mergeCell ref="N185:N186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C200:C201"/>
    <mergeCell ref="D200:D201"/>
    <mergeCell ref="E200:E201"/>
    <mergeCell ref="F200:F201"/>
    <mergeCell ref="L196:L197"/>
    <mergeCell ref="M196:M197"/>
    <mergeCell ref="N196:N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N198:N199"/>
    <mergeCell ref="G196:G197"/>
    <mergeCell ref="H196:H197"/>
    <mergeCell ref="I196:I197"/>
    <mergeCell ref="J196:J197"/>
    <mergeCell ref="K196:K197"/>
    <mergeCell ref="B196:B197"/>
    <mergeCell ref="C196:C197"/>
    <mergeCell ref="D196:D197"/>
    <mergeCell ref="E196:E197"/>
    <mergeCell ref="F196:F197"/>
    <mergeCell ref="G204:G205"/>
    <mergeCell ref="H204:H205"/>
    <mergeCell ref="I204:I205"/>
    <mergeCell ref="J204:J205"/>
    <mergeCell ref="K204:K205"/>
    <mergeCell ref="B204:B205"/>
    <mergeCell ref="C204:C205"/>
    <mergeCell ref="D204:D205"/>
    <mergeCell ref="E204:E205"/>
    <mergeCell ref="F204:F205"/>
    <mergeCell ref="L200:L201"/>
    <mergeCell ref="M200:M201"/>
    <mergeCell ref="N200:N201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N202:N203"/>
    <mergeCell ref="G200:G201"/>
    <mergeCell ref="H200:H201"/>
    <mergeCell ref="I200:I201"/>
    <mergeCell ref="J200:J201"/>
    <mergeCell ref="K200:K201"/>
    <mergeCell ref="B200:B201"/>
    <mergeCell ref="L208:L209"/>
    <mergeCell ref="M208:M209"/>
    <mergeCell ref="N208:N209"/>
    <mergeCell ref="C213:F213"/>
    <mergeCell ref="G213:J213"/>
    <mergeCell ref="K213:N213"/>
    <mergeCell ref="G208:G209"/>
    <mergeCell ref="H208:H209"/>
    <mergeCell ref="I208:I209"/>
    <mergeCell ref="J208:J209"/>
    <mergeCell ref="K208:K209"/>
    <mergeCell ref="B208:B209"/>
    <mergeCell ref="C208:C209"/>
    <mergeCell ref="D208:D209"/>
    <mergeCell ref="E208:E209"/>
    <mergeCell ref="F208:F209"/>
    <mergeCell ref="L204:L205"/>
    <mergeCell ref="M204:M205"/>
    <mergeCell ref="N204:N205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C219:C220"/>
    <mergeCell ref="D219:D220"/>
    <mergeCell ref="E219:E220"/>
    <mergeCell ref="F219:F220"/>
    <mergeCell ref="L215:L216"/>
    <mergeCell ref="M215:M216"/>
    <mergeCell ref="N215:N216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M217:M218"/>
    <mergeCell ref="N217:N218"/>
    <mergeCell ref="G215:G216"/>
    <mergeCell ref="H215:H216"/>
    <mergeCell ref="I215:I216"/>
    <mergeCell ref="J215:J216"/>
    <mergeCell ref="K215:K216"/>
    <mergeCell ref="B215:B216"/>
    <mergeCell ref="C215:C216"/>
    <mergeCell ref="D215:D216"/>
    <mergeCell ref="E215:E216"/>
    <mergeCell ref="F215:F216"/>
    <mergeCell ref="G223:G224"/>
    <mergeCell ref="H223:H224"/>
    <mergeCell ref="I223:I224"/>
    <mergeCell ref="J223:J224"/>
    <mergeCell ref="K223:K224"/>
    <mergeCell ref="B223:B224"/>
    <mergeCell ref="C223:C224"/>
    <mergeCell ref="D223:D224"/>
    <mergeCell ref="E223:E224"/>
    <mergeCell ref="F223:F224"/>
    <mergeCell ref="L219:L220"/>
    <mergeCell ref="M219:M220"/>
    <mergeCell ref="N219:N220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J221:J222"/>
    <mergeCell ref="K221:K222"/>
    <mergeCell ref="L221:L222"/>
    <mergeCell ref="M221:M222"/>
    <mergeCell ref="N221:N222"/>
    <mergeCell ref="G219:G220"/>
    <mergeCell ref="H219:H220"/>
    <mergeCell ref="I219:I220"/>
    <mergeCell ref="J219:J220"/>
    <mergeCell ref="K219:K220"/>
    <mergeCell ref="B219:B220"/>
    <mergeCell ref="L227:L228"/>
    <mergeCell ref="M227:M228"/>
    <mergeCell ref="N227:N228"/>
    <mergeCell ref="C232:F232"/>
    <mergeCell ref="G232:J232"/>
    <mergeCell ref="K232:N232"/>
    <mergeCell ref="G227:G228"/>
    <mergeCell ref="H227:H228"/>
    <mergeCell ref="I227:I228"/>
    <mergeCell ref="J227:J228"/>
    <mergeCell ref="K227:K228"/>
    <mergeCell ref="B227:B228"/>
    <mergeCell ref="C227:C228"/>
    <mergeCell ref="D227:D228"/>
    <mergeCell ref="E227:E228"/>
    <mergeCell ref="F227:F228"/>
    <mergeCell ref="L223:L224"/>
    <mergeCell ref="M223:M224"/>
    <mergeCell ref="N223:N224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C238:C239"/>
    <mergeCell ref="D238:D239"/>
    <mergeCell ref="E238:E239"/>
    <mergeCell ref="F238:F239"/>
    <mergeCell ref="L234:L235"/>
    <mergeCell ref="M234:M235"/>
    <mergeCell ref="N234:N235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K236:K237"/>
    <mergeCell ref="L236:L237"/>
    <mergeCell ref="M236:M237"/>
    <mergeCell ref="N236:N237"/>
    <mergeCell ref="G234:G235"/>
    <mergeCell ref="H234:H235"/>
    <mergeCell ref="I234:I235"/>
    <mergeCell ref="J234:J235"/>
    <mergeCell ref="K234:K235"/>
    <mergeCell ref="B234:B235"/>
    <mergeCell ref="C234:C235"/>
    <mergeCell ref="D234:D235"/>
    <mergeCell ref="E234:E235"/>
    <mergeCell ref="F234:F235"/>
    <mergeCell ref="G242:G243"/>
    <mergeCell ref="H242:H243"/>
    <mergeCell ref="I242:I243"/>
    <mergeCell ref="J242:J243"/>
    <mergeCell ref="K242:K243"/>
    <mergeCell ref="B242:B243"/>
    <mergeCell ref="C242:C243"/>
    <mergeCell ref="D242:D243"/>
    <mergeCell ref="E242:E243"/>
    <mergeCell ref="F242:F243"/>
    <mergeCell ref="L238:L239"/>
    <mergeCell ref="M238:M239"/>
    <mergeCell ref="N238:N239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G238:G239"/>
    <mergeCell ref="H238:H239"/>
    <mergeCell ref="I238:I239"/>
    <mergeCell ref="J238:J239"/>
    <mergeCell ref="K238:K239"/>
    <mergeCell ref="B238:B239"/>
    <mergeCell ref="L246:L247"/>
    <mergeCell ref="M246:M247"/>
    <mergeCell ref="N246:N247"/>
    <mergeCell ref="C251:F251"/>
    <mergeCell ref="G251:J251"/>
    <mergeCell ref="K251:N251"/>
    <mergeCell ref="G246:G247"/>
    <mergeCell ref="H246:H247"/>
    <mergeCell ref="I246:I247"/>
    <mergeCell ref="J246:J247"/>
    <mergeCell ref="K246:K247"/>
    <mergeCell ref="B246:B247"/>
    <mergeCell ref="C246:C247"/>
    <mergeCell ref="D246:D247"/>
    <mergeCell ref="E246:E247"/>
    <mergeCell ref="F246:F247"/>
    <mergeCell ref="L242:L243"/>
    <mergeCell ref="M242:M243"/>
    <mergeCell ref="N242:N243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C257:C258"/>
    <mergeCell ref="D257:D258"/>
    <mergeCell ref="E257:E258"/>
    <mergeCell ref="F257:F258"/>
    <mergeCell ref="L253:L254"/>
    <mergeCell ref="M253:M254"/>
    <mergeCell ref="N253:N254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M255:M256"/>
    <mergeCell ref="N255:N256"/>
    <mergeCell ref="G253:G254"/>
    <mergeCell ref="H253:H254"/>
    <mergeCell ref="I253:I254"/>
    <mergeCell ref="J253:J254"/>
    <mergeCell ref="K253:K254"/>
    <mergeCell ref="B253:B254"/>
    <mergeCell ref="C253:C254"/>
    <mergeCell ref="D253:D254"/>
    <mergeCell ref="E253:E254"/>
    <mergeCell ref="F253:F254"/>
    <mergeCell ref="G261:G262"/>
    <mergeCell ref="H261:H262"/>
    <mergeCell ref="I261:I262"/>
    <mergeCell ref="J261:J262"/>
    <mergeCell ref="K261:K262"/>
    <mergeCell ref="B261:B262"/>
    <mergeCell ref="C261:C262"/>
    <mergeCell ref="D261:D262"/>
    <mergeCell ref="E261:E262"/>
    <mergeCell ref="F261:F262"/>
    <mergeCell ref="L257:L258"/>
    <mergeCell ref="M257:M258"/>
    <mergeCell ref="N257:N258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K259:K260"/>
    <mergeCell ref="L259:L260"/>
    <mergeCell ref="M259:M260"/>
    <mergeCell ref="N259:N260"/>
    <mergeCell ref="G257:G258"/>
    <mergeCell ref="H257:H258"/>
    <mergeCell ref="I257:I258"/>
    <mergeCell ref="J257:J258"/>
    <mergeCell ref="K257:K258"/>
    <mergeCell ref="B257:B258"/>
    <mergeCell ref="L265:L266"/>
    <mergeCell ref="M265:M266"/>
    <mergeCell ref="N265:N266"/>
    <mergeCell ref="C270:F270"/>
    <mergeCell ref="G270:J270"/>
    <mergeCell ref="K270:N270"/>
    <mergeCell ref="G265:G266"/>
    <mergeCell ref="H265:H266"/>
    <mergeCell ref="I265:I266"/>
    <mergeCell ref="J265:J266"/>
    <mergeCell ref="K265:K266"/>
    <mergeCell ref="B265:B266"/>
    <mergeCell ref="C265:C266"/>
    <mergeCell ref="D265:D266"/>
    <mergeCell ref="E265:E266"/>
    <mergeCell ref="F265:F266"/>
    <mergeCell ref="L261:L262"/>
    <mergeCell ref="M261:M262"/>
    <mergeCell ref="N261:N262"/>
    <mergeCell ref="B263:B264"/>
    <mergeCell ref="C263:C264"/>
    <mergeCell ref="D263:D264"/>
    <mergeCell ref="E263:E264"/>
    <mergeCell ref="F263:F264"/>
    <mergeCell ref="G263:G264"/>
    <mergeCell ref="H263:H264"/>
    <mergeCell ref="I263:I264"/>
    <mergeCell ref="J263:J264"/>
    <mergeCell ref="K263:K264"/>
    <mergeCell ref="L263:L264"/>
    <mergeCell ref="M263:M264"/>
    <mergeCell ref="N263:N264"/>
    <mergeCell ref="C276:C277"/>
    <mergeCell ref="D276:D277"/>
    <mergeCell ref="E276:E277"/>
    <mergeCell ref="F276:F277"/>
    <mergeCell ref="L272:L273"/>
    <mergeCell ref="M272:M273"/>
    <mergeCell ref="N272:N273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N274:N275"/>
    <mergeCell ref="G272:G273"/>
    <mergeCell ref="H272:H273"/>
    <mergeCell ref="I272:I273"/>
    <mergeCell ref="J272:J273"/>
    <mergeCell ref="K272:K273"/>
    <mergeCell ref="B272:B273"/>
    <mergeCell ref="C272:C273"/>
    <mergeCell ref="D272:D273"/>
    <mergeCell ref="E272:E273"/>
    <mergeCell ref="F272:F273"/>
    <mergeCell ref="G280:G281"/>
    <mergeCell ref="H280:H281"/>
    <mergeCell ref="I280:I281"/>
    <mergeCell ref="J280:J281"/>
    <mergeCell ref="K280:K281"/>
    <mergeCell ref="B280:B281"/>
    <mergeCell ref="C280:C281"/>
    <mergeCell ref="D280:D281"/>
    <mergeCell ref="E280:E281"/>
    <mergeCell ref="F280:F281"/>
    <mergeCell ref="L276:L277"/>
    <mergeCell ref="M276:M277"/>
    <mergeCell ref="N276:N277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J278:J279"/>
    <mergeCell ref="K278:K279"/>
    <mergeCell ref="L278:L279"/>
    <mergeCell ref="M278:M279"/>
    <mergeCell ref="N278:N279"/>
    <mergeCell ref="G276:G277"/>
    <mergeCell ref="H276:H277"/>
    <mergeCell ref="I276:I277"/>
    <mergeCell ref="J276:J277"/>
    <mergeCell ref="K276:K277"/>
    <mergeCell ref="B276:B277"/>
    <mergeCell ref="L284:L285"/>
    <mergeCell ref="M284:M285"/>
    <mergeCell ref="N284:N285"/>
    <mergeCell ref="C289:F289"/>
    <mergeCell ref="G289:J289"/>
    <mergeCell ref="K289:N289"/>
    <mergeCell ref="G284:G285"/>
    <mergeCell ref="H284:H285"/>
    <mergeCell ref="I284:I285"/>
    <mergeCell ref="J284:J285"/>
    <mergeCell ref="K284:K285"/>
    <mergeCell ref="B284:B285"/>
    <mergeCell ref="C284:C285"/>
    <mergeCell ref="D284:D285"/>
    <mergeCell ref="E284:E285"/>
    <mergeCell ref="F284:F285"/>
    <mergeCell ref="L280:L281"/>
    <mergeCell ref="M280:M281"/>
    <mergeCell ref="N280:N281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J282:J283"/>
    <mergeCell ref="K282:K283"/>
    <mergeCell ref="L282:L283"/>
    <mergeCell ref="M282:M283"/>
    <mergeCell ref="N282:N283"/>
    <mergeCell ref="L291:L292"/>
    <mergeCell ref="M291:M292"/>
    <mergeCell ref="N291:N292"/>
    <mergeCell ref="B293:B294"/>
    <mergeCell ref="C293:C294"/>
    <mergeCell ref="D293:D294"/>
    <mergeCell ref="E293:E294"/>
    <mergeCell ref="F293:F294"/>
    <mergeCell ref="G293:G294"/>
    <mergeCell ref="H293:H294"/>
    <mergeCell ref="I293:I294"/>
    <mergeCell ref="J293:J294"/>
    <mergeCell ref="K293:K294"/>
    <mergeCell ref="L293:L294"/>
    <mergeCell ref="M293:M294"/>
    <mergeCell ref="N293:N294"/>
    <mergeCell ref="G291:G292"/>
    <mergeCell ref="H291:H292"/>
    <mergeCell ref="I291:I292"/>
    <mergeCell ref="J291:J292"/>
    <mergeCell ref="K291:K292"/>
    <mergeCell ref="B291:B292"/>
    <mergeCell ref="C291:C292"/>
    <mergeCell ref="D291:D292"/>
    <mergeCell ref="E291:E292"/>
    <mergeCell ref="F291:F292"/>
    <mergeCell ref="C299:C300"/>
    <mergeCell ref="D299:D300"/>
    <mergeCell ref="E299:E300"/>
    <mergeCell ref="F299:F300"/>
    <mergeCell ref="L295:L296"/>
    <mergeCell ref="M295:M296"/>
    <mergeCell ref="N295:N296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J297:J298"/>
    <mergeCell ref="K297:K298"/>
    <mergeCell ref="L297:L298"/>
    <mergeCell ref="M297:M298"/>
    <mergeCell ref="N297:N298"/>
    <mergeCell ref="G295:G296"/>
    <mergeCell ref="H295:H296"/>
    <mergeCell ref="I295:I296"/>
    <mergeCell ref="J295:J296"/>
    <mergeCell ref="K295:K296"/>
    <mergeCell ref="B295:B296"/>
    <mergeCell ref="C295:C296"/>
    <mergeCell ref="D295:D296"/>
    <mergeCell ref="E295:E296"/>
    <mergeCell ref="F295:F296"/>
    <mergeCell ref="G303:G304"/>
    <mergeCell ref="H303:H304"/>
    <mergeCell ref="I303:I304"/>
    <mergeCell ref="J303:J304"/>
    <mergeCell ref="K303:K304"/>
    <mergeCell ref="B303:B304"/>
    <mergeCell ref="C303:C304"/>
    <mergeCell ref="D303:D304"/>
    <mergeCell ref="E303:E304"/>
    <mergeCell ref="F303:F304"/>
    <mergeCell ref="L299:L300"/>
    <mergeCell ref="M299:M300"/>
    <mergeCell ref="N299:N300"/>
    <mergeCell ref="B301:B302"/>
    <mergeCell ref="C301:C302"/>
    <mergeCell ref="D301:D302"/>
    <mergeCell ref="E301:E302"/>
    <mergeCell ref="F301:F302"/>
    <mergeCell ref="G301:G302"/>
    <mergeCell ref="H301:H302"/>
    <mergeCell ref="I301:I302"/>
    <mergeCell ref="J301:J302"/>
    <mergeCell ref="K301:K302"/>
    <mergeCell ref="L301:L302"/>
    <mergeCell ref="M301:M302"/>
    <mergeCell ref="N301:N302"/>
    <mergeCell ref="G299:G300"/>
    <mergeCell ref="H299:H300"/>
    <mergeCell ref="I299:I300"/>
    <mergeCell ref="J299:J300"/>
    <mergeCell ref="K299:K300"/>
    <mergeCell ref="B299:B300"/>
    <mergeCell ref="B312:B313"/>
    <mergeCell ref="C312:C31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N312:N313"/>
    <mergeCell ref="G310:G311"/>
    <mergeCell ref="H310:H311"/>
    <mergeCell ref="I310:I311"/>
    <mergeCell ref="J310:J311"/>
    <mergeCell ref="K310:K311"/>
    <mergeCell ref="B310:B311"/>
    <mergeCell ref="C310:C311"/>
    <mergeCell ref="D310:D311"/>
    <mergeCell ref="E310:E311"/>
    <mergeCell ref="F310:F311"/>
    <mergeCell ref="B316:B317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K316:K317"/>
    <mergeCell ref="L316:L317"/>
    <mergeCell ref="M316:M317"/>
    <mergeCell ref="N316:N317"/>
    <mergeCell ref="G314:G315"/>
    <mergeCell ref="H314:H315"/>
    <mergeCell ref="I314:I315"/>
    <mergeCell ref="J314:J315"/>
    <mergeCell ref="K314:K315"/>
    <mergeCell ref="B314:B315"/>
    <mergeCell ref="C314:C315"/>
    <mergeCell ref="D314:D315"/>
    <mergeCell ref="E314:E315"/>
    <mergeCell ref="F314:F315"/>
    <mergeCell ref="B322:B323"/>
    <mergeCell ref="C322:C323"/>
    <mergeCell ref="D322:D323"/>
    <mergeCell ref="E322:E323"/>
    <mergeCell ref="F322:F323"/>
    <mergeCell ref="L318:L319"/>
    <mergeCell ref="M318:M319"/>
    <mergeCell ref="N318:N319"/>
    <mergeCell ref="B320:B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K320:K321"/>
    <mergeCell ref="L320:L321"/>
    <mergeCell ref="M320:M321"/>
    <mergeCell ref="N320:N321"/>
    <mergeCell ref="G318:G319"/>
    <mergeCell ref="H318:H319"/>
    <mergeCell ref="I318:I319"/>
    <mergeCell ref="J318:J319"/>
    <mergeCell ref="K318:K319"/>
    <mergeCell ref="B318:B319"/>
    <mergeCell ref="C318:C319"/>
    <mergeCell ref="D318:D319"/>
    <mergeCell ref="E318:E319"/>
    <mergeCell ref="F318:F319"/>
    <mergeCell ref="J6:J7"/>
    <mergeCell ref="K6:K7"/>
    <mergeCell ref="L6:L7"/>
    <mergeCell ref="M6:M7"/>
    <mergeCell ref="C1:J1"/>
    <mergeCell ref="C39:J40"/>
    <mergeCell ref="C77:J78"/>
    <mergeCell ref="C114:J117"/>
    <mergeCell ref="C155:J155"/>
    <mergeCell ref="C193:J193"/>
    <mergeCell ref="C231:J231"/>
    <mergeCell ref="C269:J269"/>
    <mergeCell ref="L322:L323"/>
    <mergeCell ref="M322:M323"/>
    <mergeCell ref="N322:N323"/>
    <mergeCell ref="G322:G323"/>
    <mergeCell ref="H322:H323"/>
    <mergeCell ref="I322:I323"/>
    <mergeCell ref="J322:J323"/>
    <mergeCell ref="K322:K323"/>
    <mergeCell ref="L314:L315"/>
    <mergeCell ref="M314:M315"/>
    <mergeCell ref="N314:N315"/>
    <mergeCell ref="L310:L311"/>
    <mergeCell ref="M310:M311"/>
    <mergeCell ref="N310:N311"/>
    <mergeCell ref="L303:L304"/>
    <mergeCell ref="M303:M304"/>
    <mergeCell ref="N303:N304"/>
    <mergeCell ref="C308:F308"/>
    <mergeCell ref="G308:J308"/>
    <mergeCell ref="K308:N308"/>
    <mergeCell ref="K10:K11"/>
    <mergeCell ref="L10:L11"/>
    <mergeCell ref="M10:M11"/>
    <mergeCell ref="N10:N11"/>
    <mergeCell ref="C4:C5"/>
    <mergeCell ref="C2:F2"/>
    <mergeCell ref="G2:J2"/>
    <mergeCell ref="K2:N2"/>
    <mergeCell ref="B4:B5"/>
    <mergeCell ref="B6:B7"/>
    <mergeCell ref="B8:B9"/>
    <mergeCell ref="B10:B11"/>
    <mergeCell ref="B12:B13"/>
    <mergeCell ref="C6:C7"/>
    <mergeCell ref="C8:C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6:D7"/>
    <mergeCell ref="E6:E7"/>
    <mergeCell ref="F6:F7"/>
    <mergeCell ref="G6:G7"/>
    <mergeCell ref="H6:H7"/>
    <mergeCell ref="I6:I7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N6:N7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C10:C11"/>
    <mergeCell ref="D10:D11"/>
    <mergeCell ref="E10:E11"/>
    <mergeCell ref="F10:F11"/>
    <mergeCell ref="G10:G11"/>
    <mergeCell ref="H10:H11"/>
    <mergeCell ref="I10:I11"/>
    <mergeCell ref="J10:J11"/>
  </mergeCells>
  <phoneticPr fontId="1"/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１部</vt:lpstr>
      <vt:lpstr>2部</vt:lpstr>
      <vt:lpstr>3部</vt:lpstr>
      <vt:lpstr>4部</vt:lpstr>
      <vt:lpstr>5部</vt:lpstr>
      <vt:lpstr>6部</vt:lpstr>
      <vt:lpstr>7部</vt:lpstr>
      <vt:lpstr>8部</vt:lpstr>
      <vt:lpstr>順位表（詳細）</vt:lpstr>
      <vt:lpstr>順位表（総合）</vt:lpstr>
      <vt:lpstr>'１部'!Print_Area</vt:lpstr>
      <vt:lpstr>'2部'!Print_Area</vt:lpstr>
      <vt:lpstr>'3部'!Print_Area</vt:lpstr>
      <vt:lpstr>'4部'!Print_Area</vt:lpstr>
      <vt:lpstr>'5部'!Print_Area</vt:lpstr>
      <vt:lpstr>'6部'!Print_Area</vt:lpstr>
      <vt:lpstr>'7部'!Print_Area</vt:lpstr>
      <vt:lpstr>'8部'!Print_Area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2023-11-19T06:48:46Z</dcterms:modified>
</cp:coreProperties>
</file>