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00" activeTab="7"/>
  </bookViews>
  <sheets>
    <sheet name="１部" sheetId="12" r:id="rId1"/>
    <sheet name="2部" sheetId="2" r:id="rId2"/>
    <sheet name="3部" sheetId="3" r:id="rId3"/>
    <sheet name="4部" sheetId="4" r:id="rId4"/>
    <sheet name="5部" sheetId="5" r:id="rId5"/>
    <sheet name="6部" sheetId="6" r:id="rId6"/>
    <sheet name="7部" sheetId="7" r:id="rId7"/>
    <sheet name="8部" sheetId="8" r:id="rId8"/>
    <sheet name="順位表（詳細）" sheetId="13" r:id="rId9"/>
    <sheet name="順位表（総合）" sheetId="14" r:id="rId10"/>
  </sheets>
  <definedNames>
    <definedName name="_xlnm._FilterDatabase" localSheetId="1" hidden="1">'2部'!$F$19:$J$28</definedName>
    <definedName name="_xlnm._FilterDatabase" localSheetId="8" hidden="1">'順位表（詳細）'!$B$41:$N$41</definedName>
    <definedName name="_xlnm._FilterDatabase" localSheetId="9" hidden="1">'順位表（総合）'!$H$81:$L$81</definedName>
    <definedName name="_xlnm.Print_Area" localSheetId="0">'１部'!$A$1:$O$31</definedName>
    <definedName name="_xlnm.Print_Area" localSheetId="1">'2部'!$A$1:$N$30</definedName>
    <definedName name="_xlnm.Print_Area" localSheetId="2">'3部'!$A$1:$O$31</definedName>
    <definedName name="_xlnm.Print_Area" localSheetId="3">'4部'!$A$1:$N$27</definedName>
    <definedName name="_xlnm.Print_Area" localSheetId="4">'5部'!$A$1:$N$26</definedName>
    <definedName name="_xlnm.Print_Area" localSheetId="5">'6部'!$A$1:$O$31</definedName>
    <definedName name="_xlnm.Print_Area" localSheetId="6">'7部'!$A$1:$N$30</definedName>
    <definedName name="_xlnm.Print_Area" localSheetId="7">'8部'!$A$1:$N$28</definedName>
  </definedNames>
  <calcPr calcId="152511"/>
</workbook>
</file>

<file path=xl/calcChain.xml><?xml version="1.0" encoding="utf-8"?>
<calcChain xmlns="http://schemas.openxmlformats.org/spreadsheetml/2006/main">
  <c r="B68" i="14" l="1"/>
  <c r="B70" i="14"/>
  <c r="B72" i="14"/>
  <c r="B66" i="14"/>
  <c r="P271" i="13" l="1"/>
  <c r="P273" i="13"/>
  <c r="P275" i="13"/>
  <c r="P277" i="13"/>
  <c r="P278" i="13"/>
  <c r="P279" i="13"/>
  <c r="P280" i="13"/>
  <c r="P281" i="13"/>
  <c r="P282" i="13"/>
  <c r="P240" i="13"/>
  <c r="P242" i="13"/>
  <c r="P244" i="13"/>
  <c r="P195" i="13"/>
  <c r="P197" i="13"/>
  <c r="P199" i="13"/>
  <c r="P201" i="13"/>
  <c r="P203" i="13"/>
  <c r="P204" i="13"/>
  <c r="P205" i="13"/>
  <c r="P206" i="13"/>
  <c r="P164" i="13"/>
  <c r="P166" i="13"/>
  <c r="P168" i="13"/>
  <c r="P119" i="13"/>
  <c r="P121" i="13"/>
  <c r="P123" i="13"/>
  <c r="P125" i="13"/>
  <c r="P126" i="13"/>
  <c r="P127" i="13"/>
  <c r="P128" i="13"/>
  <c r="P129" i="13"/>
  <c r="P130" i="13"/>
  <c r="P81" i="13"/>
  <c r="P83" i="13"/>
  <c r="P85" i="13"/>
  <c r="P87" i="13"/>
  <c r="P89" i="13"/>
  <c r="P90" i="13"/>
  <c r="P91" i="13"/>
  <c r="P92" i="13"/>
  <c r="P43" i="13"/>
  <c r="P45" i="13"/>
  <c r="P47" i="13"/>
  <c r="P49" i="13"/>
  <c r="P51" i="13"/>
  <c r="P52" i="13"/>
  <c r="P53" i="13"/>
  <c r="P54" i="13"/>
  <c r="P14" i="13"/>
  <c r="P16" i="13"/>
  <c r="K17" i="5" l="1"/>
  <c r="H177" i="13" s="1"/>
  <c r="L17" i="5"/>
  <c r="I177" i="13" s="1"/>
  <c r="M17" i="5"/>
  <c r="J177" i="13" s="1"/>
  <c r="K19" i="5"/>
  <c r="H179" i="13" s="1"/>
  <c r="L19" i="5"/>
  <c r="I179" i="13" s="1"/>
  <c r="M19" i="5"/>
  <c r="J179" i="13" s="1"/>
  <c r="K21" i="5"/>
  <c r="H181" i="13" s="1"/>
  <c r="L21" i="5"/>
  <c r="I181" i="13" s="1"/>
  <c r="M21" i="5"/>
  <c r="J181" i="13" s="1"/>
  <c r="K23" i="5"/>
  <c r="H183" i="13" s="1"/>
  <c r="L23" i="5"/>
  <c r="I183" i="13" s="1"/>
  <c r="M23" i="5"/>
  <c r="J183" i="13" s="1"/>
  <c r="M15" i="5"/>
  <c r="J175" i="13" s="1"/>
  <c r="L15" i="5"/>
  <c r="I175" i="13" s="1"/>
  <c r="K15" i="5"/>
  <c r="H175" i="13" s="1"/>
  <c r="O19" i="5" l="1"/>
  <c r="O15" i="5"/>
  <c r="O17" i="5"/>
  <c r="O21" i="5"/>
  <c r="O23" i="5"/>
  <c r="N21" i="5" l="1"/>
  <c r="G181" i="13" s="1"/>
  <c r="N15" i="5"/>
  <c r="G175" i="13" s="1"/>
  <c r="N17" i="5"/>
  <c r="G177" i="13" s="1"/>
  <c r="N23" i="5"/>
  <c r="G183" i="13" s="1"/>
  <c r="N19" i="5"/>
  <c r="G179" i="13" s="1"/>
  <c r="P263" i="13"/>
  <c r="P261" i="13"/>
  <c r="P223" i="13"/>
  <c r="P187" i="13"/>
  <c r="P185" i="13"/>
  <c r="N183" i="13"/>
  <c r="L74" i="14" s="1"/>
  <c r="M183" i="13"/>
  <c r="K74" i="14" s="1"/>
  <c r="L183" i="13"/>
  <c r="J74" i="14" s="1"/>
  <c r="P183" i="13" l="1"/>
  <c r="P299" i="13"/>
  <c r="P301" i="13"/>
  <c r="P225" i="13"/>
  <c r="P111" i="13"/>
  <c r="P71" i="13"/>
  <c r="P73" i="13"/>
  <c r="P35" i="13"/>
  <c r="N29" i="12" l="1"/>
  <c r="J33" i="13" s="1"/>
  <c r="N33" i="13" s="1"/>
  <c r="L12" i="14" s="1"/>
  <c r="M29" i="12"/>
  <c r="I33" i="13" s="1"/>
  <c r="M33" i="13" s="1"/>
  <c r="K12" i="14" s="1"/>
  <c r="L29" i="12"/>
  <c r="N27" i="12"/>
  <c r="J31" i="13" s="1"/>
  <c r="N31" i="13" s="1"/>
  <c r="L14" i="14" s="1"/>
  <c r="M27" i="12"/>
  <c r="I31" i="13" s="1"/>
  <c r="M31" i="13" s="1"/>
  <c r="K14" i="14" s="1"/>
  <c r="L27" i="12"/>
  <c r="N25" i="12"/>
  <c r="J29" i="13" s="1"/>
  <c r="N29" i="13" s="1"/>
  <c r="L10" i="14" s="1"/>
  <c r="M25" i="12"/>
  <c r="I29" i="13" s="1"/>
  <c r="M29" i="13" s="1"/>
  <c r="K10" i="14" s="1"/>
  <c r="L25" i="12"/>
  <c r="N23" i="12"/>
  <c r="J27" i="13" s="1"/>
  <c r="N27" i="13" s="1"/>
  <c r="L6" i="14" s="1"/>
  <c r="M23" i="12"/>
  <c r="I27" i="13" s="1"/>
  <c r="M27" i="13" s="1"/>
  <c r="K6" i="14" s="1"/>
  <c r="L23" i="12"/>
  <c r="N21" i="12"/>
  <c r="J25" i="13" s="1"/>
  <c r="N25" i="13" s="1"/>
  <c r="L8" i="14" s="1"/>
  <c r="M21" i="12"/>
  <c r="I25" i="13" s="1"/>
  <c r="M25" i="13" s="1"/>
  <c r="K8" i="14" s="1"/>
  <c r="L21" i="12"/>
  <c r="H25" i="13" s="1"/>
  <c r="L25" i="13" s="1"/>
  <c r="J8" i="14" s="1"/>
  <c r="N19" i="12"/>
  <c r="J23" i="13" s="1"/>
  <c r="N23" i="13" s="1"/>
  <c r="L4" i="14" s="1"/>
  <c r="M19" i="12"/>
  <c r="I23" i="13" s="1"/>
  <c r="M23" i="13" s="1"/>
  <c r="K4" i="14" s="1"/>
  <c r="L19" i="12"/>
  <c r="H23" i="13" s="1"/>
  <c r="L23" i="13" s="1"/>
  <c r="J4" i="14" s="1"/>
  <c r="M12" i="12"/>
  <c r="J12" i="13" s="1"/>
  <c r="N12" i="13" s="1"/>
  <c r="F10" i="14" s="1"/>
  <c r="L12" i="12"/>
  <c r="I12" i="13" s="1"/>
  <c r="M12" i="13" s="1"/>
  <c r="E10" i="14" s="1"/>
  <c r="K12" i="12"/>
  <c r="M10" i="12"/>
  <c r="J10" i="13" s="1"/>
  <c r="N10" i="13" s="1"/>
  <c r="F4" i="14" s="1"/>
  <c r="L10" i="12"/>
  <c r="I10" i="13" s="1"/>
  <c r="M10" i="13" s="1"/>
  <c r="E4" i="14" s="1"/>
  <c r="K10" i="12"/>
  <c r="M8" i="12"/>
  <c r="J8" i="13" s="1"/>
  <c r="N8" i="13" s="1"/>
  <c r="F12" i="14" s="1"/>
  <c r="L8" i="12"/>
  <c r="I8" i="13" s="1"/>
  <c r="M8" i="13" s="1"/>
  <c r="E12" i="14" s="1"/>
  <c r="K8" i="12"/>
  <c r="M6" i="12"/>
  <c r="J6" i="13" s="1"/>
  <c r="N6" i="13" s="1"/>
  <c r="F6" i="14" s="1"/>
  <c r="L6" i="12"/>
  <c r="I6" i="13" s="1"/>
  <c r="M6" i="13" s="1"/>
  <c r="E6" i="14" s="1"/>
  <c r="K6" i="12"/>
  <c r="M4" i="12"/>
  <c r="L4" i="12"/>
  <c r="K4" i="12"/>
  <c r="H4" i="13" s="1"/>
  <c r="L4" i="13" s="1"/>
  <c r="P10" i="12" l="1"/>
  <c r="P8" i="12"/>
  <c r="I4" i="13"/>
  <c r="M4" i="13" s="1"/>
  <c r="E8" i="14" s="1"/>
  <c r="J4" i="13"/>
  <c r="N4" i="13" s="1"/>
  <c r="F8" i="14" s="1"/>
  <c r="H6" i="13"/>
  <c r="L6" i="13" s="1"/>
  <c r="D6" i="14" s="1"/>
  <c r="P6" i="12"/>
  <c r="D8" i="14"/>
  <c r="P4" i="12"/>
  <c r="P12" i="12"/>
  <c r="H10" i="13"/>
  <c r="L10" i="13" s="1"/>
  <c r="D4" i="14" s="1"/>
  <c r="H8" i="13"/>
  <c r="L8" i="13" s="1"/>
  <c r="H12" i="13"/>
  <c r="L12" i="13" s="1"/>
  <c r="H33" i="13"/>
  <c r="L33" i="13" s="1"/>
  <c r="Q29" i="12"/>
  <c r="H31" i="13"/>
  <c r="L31" i="13" s="1"/>
  <c r="Q27" i="12"/>
  <c r="H29" i="13"/>
  <c r="L29" i="13" s="1"/>
  <c r="Q25" i="12"/>
  <c r="P25" i="13"/>
  <c r="H27" i="13"/>
  <c r="L27" i="13" s="1"/>
  <c r="Q23" i="12"/>
  <c r="P23" i="13"/>
  <c r="Q21" i="12"/>
  <c r="Q19" i="12"/>
  <c r="M25" i="8"/>
  <c r="J299" i="13" s="1"/>
  <c r="N299" i="13" s="1"/>
  <c r="L121" i="14" s="1"/>
  <c r="L25" i="8"/>
  <c r="I299" i="13" s="1"/>
  <c r="M299" i="13" s="1"/>
  <c r="K121" i="14" s="1"/>
  <c r="K25" i="8"/>
  <c r="H299" i="13" s="1"/>
  <c r="L299" i="13" s="1"/>
  <c r="J121" i="14" s="1"/>
  <c r="M23" i="8"/>
  <c r="J297" i="13" s="1"/>
  <c r="N297" i="13" s="1"/>
  <c r="L119" i="14" s="1"/>
  <c r="L23" i="8"/>
  <c r="I297" i="13" s="1"/>
  <c r="M297" i="13" s="1"/>
  <c r="K119" i="14" s="1"/>
  <c r="K23" i="8"/>
  <c r="H297" i="13" s="1"/>
  <c r="L297" i="13" s="1"/>
  <c r="J119" i="14" s="1"/>
  <c r="M21" i="8"/>
  <c r="J295" i="13" s="1"/>
  <c r="N295" i="13" s="1"/>
  <c r="L117" i="14" s="1"/>
  <c r="L21" i="8"/>
  <c r="I295" i="13" s="1"/>
  <c r="M295" i="13" s="1"/>
  <c r="K117" i="14" s="1"/>
  <c r="K21" i="8"/>
  <c r="H295" i="13" s="1"/>
  <c r="L295" i="13" s="1"/>
  <c r="J117" i="14" s="1"/>
  <c r="M19" i="8"/>
  <c r="J293" i="13" s="1"/>
  <c r="N293" i="13" s="1"/>
  <c r="L115" i="14" s="1"/>
  <c r="L19" i="8"/>
  <c r="I293" i="13" s="1"/>
  <c r="M293" i="13" s="1"/>
  <c r="K115" i="14" s="1"/>
  <c r="K19" i="8"/>
  <c r="H293" i="13" s="1"/>
  <c r="L293" i="13" s="1"/>
  <c r="J115" i="14" s="1"/>
  <c r="M17" i="8"/>
  <c r="J291" i="13" s="1"/>
  <c r="N291" i="13" s="1"/>
  <c r="L113" i="14" s="1"/>
  <c r="L17" i="8"/>
  <c r="I291" i="13" s="1"/>
  <c r="M291" i="13" s="1"/>
  <c r="K113" i="14" s="1"/>
  <c r="K17" i="8"/>
  <c r="H291" i="13" s="1"/>
  <c r="L291" i="13" s="1"/>
  <c r="J113" i="14" s="1"/>
  <c r="M25" i="7"/>
  <c r="J261" i="13" s="1"/>
  <c r="N261" i="13" s="1"/>
  <c r="L103" i="14" s="1"/>
  <c r="L25" i="7"/>
  <c r="I261" i="13" s="1"/>
  <c r="M261" i="13" s="1"/>
  <c r="K103" i="14" s="1"/>
  <c r="K25" i="7"/>
  <c r="M23" i="7"/>
  <c r="J259" i="13" s="1"/>
  <c r="N259" i="13" s="1"/>
  <c r="L105" i="14" s="1"/>
  <c r="L23" i="7"/>
  <c r="I259" i="13" s="1"/>
  <c r="M259" i="13" s="1"/>
  <c r="K105" i="14" s="1"/>
  <c r="K23" i="7"/>
  <c r="M21" i="7"/>
  <c r="J257" i="13" s="1"/>
  <c r="N257" i="13" s="1"/>
  <c r="L99" i="14" s="1"/>
  <c r="L21" i="7"/>
  <c r="I257" i="13" s="1"/>
  <c r="M257" i="13" s="1"/>
  <c r="K99" i="14" s="1"/>
  <c r="K21" i="7"/>
  <c r="M19" i="7"/>
  <c r="J255" i="13" s="1"/>
  <c r="N255" i="13" s="1"/>
  <c r="L101" i="14" s="1"/>
  <c r="L19" i="7"/>
  <c r="I255" i="13" s="1"/>
  <c r="M255" i="13" s="1"/>
  <c r="K101" i="14" s="1"/>
  <c r="K19" i="7"/>
  <c r="M17" i="7"/>
  <c r="J253" i="13" s="1"/>
  <c r="N253" i="13" s="1"/>
  <c r="L97" i="14" s="1"/>
  <c r="L17" i="7"/>
  <c r="I253" i="13" s="1"/>
  <c r="M253" i="13" s="1"/>
  <c r="K97" i="14" s="1"/>
  <c r="K17" i="7"/>
  <c r="M27" i="6"/>
  <c r="J223" i="13" s="1"/>
  <c r="N223" i="13" s="1"/>
  <c r="L90" i="14" s="1"/>
  <c r="L27" i="6"/>
  <c r="I223" i="13" s="1"/>
  <c r="M223" i="13" s="1"/>
  <c r="K90" i="14" s="1"/>
  <c r="K27" i="6"/>
  <c r="H223" i="13" s="1"/>
  <c r="L223" i="13" s="1"/>
  <c r="M25" i="6"/>
  <c r="J221" i="13" s="1"/>
  <c r="N221" i="13" s="1"/>
  <c r="L88" i="14" s="1"/>
  <c r="L25" i="6"/>
  <c r="I221" i="13" s="1"/>
  <c r="M221" i="13" s="1"/>
  <c r="K88" i="14" s="1"/>
  <c r="K25" i="6"/>
  <c r="H221" i="13" s="1"/>
  <c r="L221" i="13" s="1"/>
  <c r="M23" i="6"/>
  <c r="J219" i="13" s="1"/>
  <c r="N219" i="13" s="1"/>
  <c r="L84" i="14" s="1"/>
  <c r="L23" i="6"/>
  <c r="I219" i="13" s="1"/>
  <c r="M219" i="13" s="1"/>
  <c r="K84" i="14" s="1"/>
  <c r="K23" i="6"/>
  <c r="M21" i="6"/>
  <c r="J217" i="13" s="1"/>
  <c r="N217" i="13" s="1"/>
  <c r="L86" i="14" s="1"/>
  <c r="L21" i="6"/>
  <c r="I217" i="13" s="1"/>
  <c r="M217" i="13" s="1"/>
  <c r="K86" i="14" s="1"/>
  <c r="K21" i="6"/>
  <c r="H217" i="13" s="1"/>
  <c r="L217" i="13" s="1"/>
  <c r="M19" i="6"/>
  <c r="J215" i="13" s="1"/>
  <c r="N215" i="13" s="1"/>
  <c r="L82" i="14" s="1"/>
  <c r="L19" i="6"/>
  <c r="I215" i="13" s="1"/>
  <c r="M215" i="13" s="1"/>
  <c r="K82" i="14" s="1"/>
  <c r="K19" i="6"/>
  <c r="P21" i="5"/>
  <c r="P23" i="5"/>
  <c r="M24" i="4"/>
  <c r="J145" i="13" s="1"/>
  <c r="N145" i="13" s="1"/>
  <c r="L59" i="14" s="1"/>
  <c r="L24" i="4"/>
  <c r="I145" i="13" s="1"/>
  <c r="M145" i="13" s="1"/>
  <c r="K59" i="14" s="1"/>
  <c r="K24" i="4"/>
  <c r="M22" i="4"/>
  <c r="J143" i="13" s="1"/>
  <c r="N143" i="13" s="1"/>
  <c r="L57" i="14" s="1"/>
  <c r="L22" i="4"/>
  <c r="I143" i="13" s="1"/>
  <c r="M143" i="13" s="1"/>
  <c r="K57" i="14" s="1"/>
  <c r="K22" i="4"/>
  <c r="M20" i="4"/>
  <c r="J141" i="13" s="1"/>
  <c r="N141" i="13" s="1"/>
  <c r="L53" i="14" s="1"/>
  <c r="L20" i="4"/>
  <c r="I141" i="13" s="1"/>
  <c r="M141" i="13" s="1"/>
  <c r="K53" i="14" s="1"/>
  <c r="K20" i="4"/>
  <c r="M18" i="4"/>
  <c r="J139" i="13" s="1"/>
  <c r="N139" i="13" s="1"/>
  <c r="L55" i="14" s="1"/>
  <c r="L18" i="4"/>
  <c r="I139" i="13" s="1"/>
  <c r="M139" i="13" s="1"/>
  <c r="K55" i="14" s="1"/>
  <c r="K18" i="4"/>
  <c r="M16" i="4"/>
  <c r="J137" i="13" s="1"/>
  <c r="N137" i="13" s="1"/>
  <c r="L51" i="14" s="1"/>
  <c r="L16" i="4"/>
  <c r="I137" i="13" s="1"/>
  <c r="M137" i="13" s="1"/>
  <c r="K51" i="14" s="1"/>
  <c r="K16" i="4"/>
  <c r="N29" i="3"/>
  <c r="J109" i="13" s="1"/>
  <c r="M29" i="3"/>
  <c r="L29" i="3"/>
  <c r="N27" i="3"/>
  <c r="J107" i="13" s="1"/>
  <c r="M27" i="3"/>
  <c r="L27" i="3"/>
  <c r="N25" i="3"/>
  <c r="J105" i="13" s="1"/>
  <c r="M25" i="3"/>
  <c r="L25" i="3"/>
  <c r="N23" i="3"/>
  <c r="J103" i="13" s="1"/>
  <c r="M23" i="3"/>
  <c r="L23" i="3"/>
  <c r="N21" i="3"/>
  <c r="J101" i="13" s="1"/>
  <c r="M21" i="3"/>
  <c r="L21" i="3"/>
  <c r="N19" i="3"/>
  <c r="J99" i="13" s="1"/>
  <c r="M19" i="3"/>
  <c r="L19" i="3"/>
  <c r="H99" i="13" s="1"/>
  <c r="L99" i="13" s="1"/>
  <c r="J35" i="14" s="1"/>
  <c r="M27" i="2"/>
  <c r="J69" i="13" s="1"/>
  <c r="N69" i="13" s="1"/>
  <c r="L28" i="14" s="1"/>
  <c r="L27" i="2"/>
  <c r="I69" i="13" s="1"/>
  <c r="M69" i="13" s="1"/>
  <c r="K28" i="14" s="1"/>
  <c r="K27" i="2"/>
  <c r="M25" i="2"/>
  <c r="J67" i="13" s="1"/>
  <c r="N67" i="13" s="1"/>
  <c r="L26" i="14" s="1"/>
  <c r="L25" i="2"/>
  <c r="I67" i="13" s="1"/>
  <c r="M67" i="13" s="1"/>
  <c r="K26" i="14" s="1"/>
  <c r="K25" i="2"/>
  <c r="M23" i="2"/>
  <c r="J65" i="13" s="1"/>
  <c r="N65" i="13" s="1"/>
  <c r="L24" i="14" s="1"/>
  <c r="L23" i="2"/>
  <c r="I65" i="13" s="1"/>
  <c r="M65" i="13" s="1"/>
  <c r="K24" i="14" s="1"/>
  <c r="K23" i="2"/>
  <c r="M21" i="2"/>
  <c r="J63" i="13" s="1"/>
  <c r="N63" i="13" s="1"/>
  <c r="L20" i="14" s="1"/>
  <c r="L21" i="2"/>
  <c r="I63" i="13" s="1"/>
  <c r="M63" i="13" s="1"/>
  <c r="K20" i="14" s="1"/>
  <c r="K21" i="2"/>
  <c r="M19" i="2"/>
  <c r="J61" i="13" s="1"/>
  <c r="N61" i="13" s="1"/>
  <c r="L22" i="14" s="1"/>
  <c r="L19" i="2"/>
  <c r="I61" i="13" s="1"/>
  <c r="M61" i="13" s="1"/>
  <c r="K22" i="14" s="1"/>
  <c r="K19" i="2"/>
  <c r="N101" i="13" l="1"/>
  <c r="I101" i="13"/>
  <c r="M101" i="13" s="1"/>
  <c r="K37" i="14" s="1"/>
  <c r="H103" i="13"/>
  <c r="L103" i="13" s="1"/>
  <c r="N105" i="13"/>
  <c r="I105" i="13"/>
  <c r="M105" i="13" s="1"/>
  <c r="K41" i="14" s="1"/>
  <c r="H107" i="13"/>
  <c r="L107" i="13" s="1"/>
  <c r="N109" i="13"/>
  <c r="L43" i="14" s="1"/>
  <c r="I109" i="13"/>
  <c r="M109" i="13" s="1"/>
  <c r="K43" i="14" s="1"/>
  <c r="J86" i="14"/>
  <c r="P215" i="13"/>
  <c r="J88" i="14"/>
  <c r="P219" i="13"/>
  <c r="N99" i="13"/>
  <c r="L35" i="14" s="1"/>
  <c r="I99" i="13"/>
  <c r="M99" i="13" s="1"/>
  <c r="K35" i="14" s="1"/>
  <c r="H101" i="13"/>
  <c r="L101" i="13" s="1"/>
  <c r="N103" i="13"/>
  <c r="I103" i="13"/>
  <c r="M103" i="13" s="1"/>
  <c r="K39" i="14" s="1"/>
  <c r="H105" i="13"/>
  <c r="L105" i="13" s="1"/>
  <c r="N107" i="13"/>
  <c r="L45" i="14" s="1"/>
  <c r="I107" i="13"/>
  <c r="M107" i="13" s="1"/>
  <c r="K45" i="14" s="1"/>
  <c r="H109" i="13"/>
  <c r="L109" i="13" s="1"/>
  <c r="P23" i="6"/>
  <c r="H219" i="13"/>
  <c r="L219" i="13" s="1"/>
  <c r="J90" i="14"/>
  <c r="P221" i="13"/>
  <c r="P6" i="13"/>
  <c r="P4" i="13"/>
  <c r="P27" i="6"/>
  <c r="P25" i="6"/>
  <c r="H145" i="13"/>
  <c r="L145" i="13" s="1"/>
  <c r="J59" i="14" s="1"/>
  <c r="O24" i="4"/>
  <c r="H143" i="13"/>
  <c r="L143" i="13" s="1"/>
  <c r="J57" i="14" s="1"/>
  <c r="O22" i="4"/>
  <c r="O18" i="4"/>
  <c r="H139" i="13"/>
  <c r="L139" i="13" s="1"/>
  <c r="J55" i="14" s="1"/>
  <c r="O16" i="4"/>
  <c r="H137" i="13"/>
  <c r="L137" i="13" s="1"/>
  <c r="J51" i="14" s="1"/>
  <c r="H141" i="13"/>
  <c r="L141" i="13" s="1"/>
  <c r="J53" i="14" s="1"/>
  <c r="O20" i="4"/>
  <c r="P27" i="13"/>
  <c r="J6" i="14"/>
  <c r="L39" i="14"/>
  <c r="P31" i="13"/>
  <c r="J14" i="14"/>
  <c r="P8" i="13"/>
  <c r="D12" i="14"/>
  <c r="L37" i="14"/>
  <c r="L41" i="14"/>
  <c r="P99" i="13"/>
  <c r="P29" i="13"/>
  <c r="J10" i="14"/>
  <c r="P33" i="13"/>
  <c r="J12" i="14"/>
  <c r="P12" i="13"/>
  <c r="D10" i="14"/>
  <c r="P17" i="8"/>
  <c r="P289" i="13"/>
  <c r="P23" i="8"/>
  <c r="P21" i="8"/>
  <c r="P293" i="13"/>
  <c r="P19" i="8"/>
  <c r="P291" i="13"/>
  <c r="P25" i="8"/>
  <c r="P297" i="13"/>
  <c r="P17" i="7"/>
  <c r="H253" i="13"/>
  <c r="L253" i="13" s="1"/>
  <c r="P25" i="7"/>
  <c r="H261" i="13"/>
  <c r="L261" i="13" s="1"/>
  <c r="P23" i="7"/>
  <c r="H259" i="13"/>
  <c r="L259" i="13" s="1"/>
  <c r="P21" i="7"/>
  <c r="H257" i="13"/>
  <c r="L257" i="13" s="1"/>
  <c r="P19" i="7"/>
  <c r="H255" i="13"/>
  <c r="L255" i="13" s="1"/>
  <c r="P21" i="6"/>
  <c r="P19" i="6"/>
  <c r="H215" i="13"/>
  <c r="L215" i="13" s="1"/>
  <c r="P141" i="13"/>
  <c r="P25" i="3"/>
  <c r="P23" i="3"/>
  <c r="P21" i="3"/>
  <c r="P29" i="3"/>
  <c r="P19" i="3"/>
  <c r="P27" i="3"/>
  <c r="P25" i="2"/>
  <c r="H67" i="13"/>
  <c r="L67" i="13" s="1"/>
  <c r="P23" i="2"/>
  <c r="H65" i="13"/>
  <c r="L65" i="13" s="1"/>
  <c r="P21" i="2"/>
  <c r="H63" i="13"/>
  <c r="L63" i="13" s="1"/>
  <c r="P19" i="2"/>
  <c r="H61" i="13"/>
  <c r="L61" i="13" s="1"/>
  <c r="P27" i="2"/>
  <c r="H69" i="13"/>
  <c r="L69" i="13" s="1"/>
  <c r="P10" i="13"/>
  <c r="N4" i="12"/>
  <c r="G4" i="13" s="1"/>
  <c r="N8" i="12"/>
  <c r="G8" i="13" s="1"/>
  <c r="N12" i="12"/>
  <c r="G12" i="13" s="1"/>
  <c r="N10" i="12"/>
  <c r="G10" i="13" s="1"/>
  <c r="N6" i="12"/>
  <c r="G6" i="13" s="1"/>
  <c r="O21" i="12"/>
  <c r="G25" i="13" s="1"/>
  <c r="O27" i="12"/>
  <c r="G31" i="13" s="1"/>
  <c r="O25" i="12"/>
  <c r="G29" i="13" s="1"/>
  <c r="O19" i="12"/>
  <c r="G23" i="13" s="1"/>
  <c r="O23" i="12"/>
  <c r="G27" i="13" s="1"/>
  <c r="O29" i="12"/>
  <c r="G33" i="13" s="1"/>
  <c r="P16" i="4"/>
  <c r="L8" i="4"/>
  <c r="J122" i="13" s="1"/>
  <c r="N122" i="13" s="1"/>
  <c r="F55" i="14" s="1"/>
  <c r="K8" i="4"/>
  <c r="I122" i="13" s="1"/>
  <c r="M122" i="13" s="1"/>
  <c r="E55" i="14" s="1"/>
  <c r="J8" i="4"/>
  <c r="N25" i="8" l="1"/>
  <c r="G299" i="13" s="1"/>
  <c r="J41" i="14"/>
  <c r="P105" i="13"/>
  <c r="J45" i="14"/>
  <c r="P107" i="13"/>
  <c r="J43" i="14"/>
  <c r="P109" i="13"/>
  <c r="J37" i="14"/>
  <c r="P101" i="13"/>
  <c r="J39" i="14"/>
  <c r="P103" i="13"/>
  <c r="P139" i="13"/>
  <c r="N23" i="7"/>
  <c r="N17" i="7"/>
  <c r="G253" i="13" s="1"/>
  <c r="K4" i="13"/>
  <c r="B8" i="14" s="1"/>
  <c r="J84" i="14"/>
  <c r="P217" i="13"/>
  <c r="N19" i="2"/>
  <c r="G61" i="13" s="1"/>
  <c r="P137" i="13"/>
  <c r="N19" i="6"/>
  <c r="G215" i="13" s="1"/>
  <c r="N21" i="8"/>
  <c r="G295" i="13" s="1"/>
  <c r="N19" i="8"/>
  <c r="G293" i="13" s="1"/>
  <c r="N23" i="8"/>
  <c r="G297" i="13" s="1"/>
  <c r="N17" i="8"/>
  <c r="G291" i="13" s="1"/>
  <c r="N19" i="7"/>
  <c r="G255" i="13" s="1"/>
  <c r="N25" i="7"/>
  <c r="G261" i="13" s="1"/>
  <c r="N21" i="7"/>
  <c r="G257" i="13" s="1"/>
  <c r="N23" i="6"/>
  <c r="G219" i="13" s="1"/>
  <c r="N21" i="6"/>
  <c r="G217" i="13" s="1"/>
  <c r="N25" i="6"/>
  <c r="G221" i="13" s="1"/>
  <c r="N22" i="4"/>
  <c r="G143" i="13" s="1"/>
  <c r="P145" i="13"/>
  <c r="H122" i="13"/>
  <c r="L122" i="13" s="1"/>
  <c r="D55" i="14" s="1"/>
  <c r="O8" i="4"/>
  <c r="N16" i="4"/>
  <c r="G137" i="13" s="1"/>
  <c r="N24" i="4"/>
  <c r="G145" i="13" s="1"/>
  <c r="N20" i="4"/>
  <c r="G141" i="13" s="1"/>
  <c r="N18" i="4"/>
  <c r="G139" i="13" s="1"/>
  <c r="P143" i="13"/>
  <c r="O27" i="3"/>
  <c r="G107" i="13" s="1"/>
  <c r="P253" i="13"/>
  <c r="J101" i="14"/>
  <c r="P251" i="13"/>
  <c r="J97" i="14"/>
  <c r="P61" i="13"/>
  <c r="J22" i="14"/>
  <c r="K10" i="13"/>
  <c r="B4" i="14" s="1"/>
  <c r="P255" i="13"/>
  <c r="J99" i="14"/>
  <c r="P259" i="13"/>
  <c r="J103" i="14"/>
  <c r="P257" i="13"/>
  <c r="J105" i="14"/>
  <c r="P65" i="13"/>
  <c r="J24" i="14"/>
  <c r="P213" i="13"/>
  <c r="J82" i="14"/>
  <c r="P69" i="13"/>
  <c r="J28" i="14"/>
  <c r="P63" i="13"/>
  <c r="J20" i="14"/>
  <c r="P67" i="13"/>
  <c r="J26" i="14"/>
  <c r="K31" i="13"/>
  <c r="H14" i="14" s="1"/>
  <c r="K29" i="13"/>
  <c r="H10" i="14" s="1"/>
  <c r="P122" i="13"/>
  <c r="K6" i="13"/>
  <c r="B6" i="14" s="1"/>
  <c r="K27" i="13"/>
  <c r="H6" i="14" s="1"/>
  <c r="K23" i="13"/>
  <c r="H4" i="14" s="1"/>
  <c r="K25" i="13"/>
  <c r="H8" i="14" s="1"/>
  <c r="K33" i="13"/>
  <c r="H12" i="14" s="1"/>
  <c r="K8" i="13"/>
  <c r="B12" i="14" s="1"/>
  <c r="K12" i="13"/>
  <c r="B10" i="14" s="1"/>
  <c r="P295" i="13"/>
  <c r="G259" i="13"/>
  <c r="N27" i="6"/>
  <c r="G223" i="13" s="1"/>
  <c r="O23" i="3"/>
  <c r="G103" i="13" s="1"/>
  <c r="O29" i="3"/>
  <c r="G109" i="13" s="1"/>
  <c r="O19" i="3"/>
  <c r="G99" i="13" s="1"/>
  <c r="O21" i="3"/>
  <c r="G101" i="13" s="1"/>
  <c r="O25" i="3"/>
  <c r="G105" i="13" s="1"/>
  <c r="N23" i="2"/>
  <c r="G65" i="13" s="1"/>
  <c r="N27" i="2"/>
  <c r="G69" i="13" s="1"/>
  <c r="N21" i="2"/>
  <c r="G63" i="13" s="1"/>
  <c r="N25" i="2"/>
  <c r="G67" i="13" s="1"/>
  <c r="L4" i="8"/>
  <c r="J272" i="13" s="1"/>
  <c r="N272" i="13" s="1"/>
  <c r="F113" i="14" s="1"/>
  <c r="K4" i="8"/>
  <c r="I272" i="13" s="1"/>
  <c r="M272" i="13" s="1"/>
  <c r="E113" i="14" s="1"/>
  <c r="J4" i="8"/>
  <c r="L6" i="8"/>
  <c r="J274" i="13" s="1"/>
  <c r="N274" i="13" s="1"/>
  <c r="F115" i="14" s="1"/>
  <c r="K6" i="8"/>
  <c r="I274" i="13" s="1"/>
  <c r="M274" i="13" s="1"/>
  <c r="E115" i="14" s="1"/>
  <c r="J6" i="8"/>
  <c r="H274" i="13" s="1"/>
  <c r="L10" i="8"/>
  <c r="J278" i="13" s="1"/>
  <c r="N278" i="13" s="1"/>
  <c r="F119" i="14" s="1"/>
  <c r="K10" i="8"/>
  <c r="I278" i="13" s="1"/>
  <c r="M278" i="13" s="1"/>
  <c r="E119" i="14" s="1"/>
  <c r="J10" i="8"/>
  <c r="H278" i="13" s="1"/>
  <c r="L8" i="8"/>
  <c r="J276" i="13" s="1"/>
  <c r="N276" i="13" s="1"/>
  <c r="F117" i="14" s="1"/>
  <c r="K8" i="8"/>
  <c r="I276" i="13" s="1"/>
  <c r="M276" i="13" s="1"/>
  <c r="E117" i="14" s="1"/>
  <c r="J8" i="8"/>
  <c r="L8" i="7"/>
  <c r="J238" i="13" s="1"/>
  <c r="N238" i="13" s="1"/>
  <c r="F103" i="14" s="1"/>
  <c r="K8" i="7"/>
  <c r="I238" i="13" s="1"/>
  <c r="M238" i="13" s="1"/>
  <c r="E103" i="14" s="1"/>
  <c r="J8" i="7"/>
  <c r="L10" i="7"/>
  <c r="J240" i="13" s="1"/>
  <c r="N240" i="13" s="1"/>
  <c r="F101" i="14" s="1"/>
  <c r="K10" i="7"/>
  <c r="I240" i="13" s="1"/>
  <c r="M240" i="13" s="1"/>
  <c r="E101" i="14" s="1"/>
  <c r="J10" i="7"/>
  <c r="L6" i="7"/>
  <c r="J236" i="13" s="1"/>
  <c r="N236" i="13" s="1"/>
  <c r="F99" i="14" s="1"/>
  <c r="K6" i="7"/>
  <c r="I236" i="13" s="1"/>
  <c r="M236" i="13" s="1"/>
  <c r="E99" i="14" s="1"/>
  <c r="J6" i="7"/>
  <c r="L4" i="7"/>
  <c r="J234" i="13" s="1"/>
  <c r="N234" i="13" s="1"/>
  <c r="F97" i="14" s="1"/>
  <c r="K4" i="7"/>
  <c r="I234" i="13" s="1"/>
  <c r="M234" i="13" s="1"/>
  <c r="E97" i="14" s="1"/>
  <c r="J4" i="7"/>
  <c r="M12" i="6"/>
  <c r="J204" i="13" s="1"/>
  <c r="N204" i="13" s="1"/>
  <c r="F90" i="14" s="1"/>
  <c r="L12" i="6"/>
  <c r="I204" i="13" s="1"/>
  <c r="M204" i="13" s="1"/>
  <c r="E90" i="14" s="1"/>
  <c r="K12" i="6"/>
  <c r="P12" i="6" s="1"/>
  <c r="M8" i="6"/>
  <c r="J200" i="13" s="1"/>
  <c r="N200" i="13" s="1"/>
  <c r="F86" i="14" s="1"/>
  <c r="L8" i="6"/>
  <c r="I200" i="13" s="1"/>
  <c r="M200" i="13" s="1"/>
  <c r="E86" i="14" s="1"/>
  <c r="K8" i="6"/>
  <c r="P8" i="6" s="1"/>
  <c r="M6" i="6"/>
  <c r="J198" i="13" s="1"/>
  <c r="N198" i="13" s="1"/>
  <c r="F84" i="14" s="1"/>
  <c r="L6" i="6"/>
  <c r="I198" i="13" s="1"/>
  <c r="M198" i="13" s="1"/>
  <c r="E84" i="14" s="1"/>
  <c r="K6" i="6"/>
  <c r="M4" i="6"/>
  <c r="J196" i="13" s="1"/>
  <c r="N196" i="13" s="1"/>
  <c r="F82" i="14" s="1"/>
  <c r="L4" i="6"/>
  <c r="I196" i="13" s="1"/>
  <c r="M196" i="13" s="1"/>
  <c r="E82" i="14" s="1"/>
  <c r="K4" i="6"/>
  <c r="M10" i="6"/>
  <c r="J202" i="13" s="1"/>
  <c r="N202" i="13" s="1"/>
  <c r="F88" i="14" s="1"/>
  <c r="L10" i="6"/>
  <c r="I202" i="13" s="1"/>
  <c r="M202" i="13" s="1"/>
  <c r="E88" i="14" s="1"/>
  <c r="K10" i="6"/>
  <c r="P10" i="6" s="1"/>
  <c r="L9" i="5"/>
  <c r="K9" i="5"/>
  <c r="J9" i="5"/>
  <c r="H162" i="13" s="1"/>
  <c r="L7" i="5"/>
  <c r="K7" i="5"/>
  <c r="J7" i="5"/>
  <c r="H160" i="13" s="1"/>
  <c r="L3" i="5"/>
  <c r="K3" i="5"/>
  <c r="J3" i="5"/>
  <c r="L5" i="5"/>
  <c r="K5" i="5"/>
  <c r="J5" i="5"/>
  <c r="L4" i="4"/>
  <c r="J118" i="13" s="1"/>
  <c r="N118" i="13" s="1"/>
  <c r="F53" i="14" s="1"/>
  <c r="K4" i="4"/>
  <c r="I118" i="13" s="1"/>
  <c r="M118" i="13" s="1"/>
  <c r="E53" i="14" s="1"/>
  <c r="J4" i="4"/>
  <c r="L6" i="4"/>
  <c r="J120" i="13" s="1"/>
  <c r="N120" i="13" s="1"/>
  <c r="F51" i="14" s="1"/>
  <c r="K6" i="4"/>
  <c r="I120" i="13" s="1"/>
  <c r="M120" i="13" s="1"/>
  <c r="E51" i="14" s="1"/>
  <c r="J6" i="4"/>
  <c r="L10" i="4"/>
  <c r="J124" i="13" s="1"/>
  <c r="N124" i="13" s="1"/>
  <c r="F57" i="14" s="1"/>
  <c r="K10" i="4"/>
  <c r="I124" i="13" s="1"/>
  <c r="M124" i="13" s="1"/>
  <c r="E57" i="14" s="1"/>
  <c r="J10" i="4"/>
  <c r="M10" i="3"/>
  <c r="J86" i="13" s="1"/>
  <c r="N86" i="13" s="1"/>
  <c r="F41" i="14" s="1"/>
  <c r="L10" i="3"/>
  <c r="I86" i="13" s="1"/>
  <c r="M86" i="13" s="1"/>
  <c r="E41" i="14" s="1"/>
  <c r="K10" i="3"/>
  <c r="M12" i="3"/>
  <c r="J88" i="13" s="1"/>
  <c r="N88" i="13" s="1"/>
  <c r="F43" i="14" s="1"/>
  <c r="L12" i="3"/>
  <c r="I88" i="13" s="1"/>
  <c r="M88" i="13" s="1"/>
  <c r="E43" i="14" s="1"/>
  <c r="K12" i="3"/>
  <c r="M8" i="3"/>
  <c r="J84" i="13" s="1"/>
  <c r="N84" i="13" s="1"/>
  <c r="F39" i="14" s="1"/>
  <c r="L8" i="3"/>
  <c r="I84" i="13" s="1"/>
  <c r="M84" i="13" s="1"/>
  <c r="E39" i="14" s="1"/>
  <c r="K8" i="3"/>
  <c r="P8" i="3" s="1"/>
  <c r="M4" i="3"/>
  <c r="J80" i="13" s="1"/>
  <c r="N80" i="13" s="1"/>
  <c r="F35" i="14" s="1"/>
  <c r="L4" i="3"/>
  <c r="I80" i="13" s="1"/>
  <c r="M80" i="13" s="1"/>
  <c r="E35" i="14" s="1"/>
  <c r="K4" i="3"/>
  <c r="M6" i="3"/>
  <c r="J82" i="13" s="1"/>
  <c r="N82" i="13" s="1"/>
  <c r="F37" i="14" s="1"/>
  <c r="L6" i="3"/>
  <c r="I82" i="13" s="1"/>
  <c r="M82" i="13" s="1"/>
  <c r="E37" i="14" s="1"/>
  <c r="K6" i="3"/>
  <c r="M10" i="2"/>
  <c r="J48" i="13" s="1"/>
  <c r="N48" i="13" s="1"/>
  <c r="F24" i="14" s="1"/>
  <c r="L10" i="2"/>
  <c r="I48" i="13" s="1"/>
  <c r="M48" i="13" s="1"/>
  <c r="E24" i="14" s="1"/>
  <c r="K10" i="2"/>
  <c r="M4" i="2"/>
  <c r="J42" i="13" s="1"/>
  <c r="N42" i="13" s="1"/>
  <c r="F20" i="14" s="1"/>
  <c r="L4" i="2"/>
  <c r="I42" i="13" s="1"/>
  <c r="M42" i="13" s="1"/>
  <c r="E20" i="14" s="1"/>
  <c r="K4" i="2"/>
  <c r="M12" i="2"/>
  <c r="J50" i="13" s="1"/>
  <c r="N50" i="13" s="1"/>
  <c r="F26" i="14" s="1"/>
  <c r="L12" i="2"/>
  <c r="I50" i="13" s="1"/>
  <c r="M50" i="13" s="1"/>
  <c r="E26" i="14" s="1"/>
  <c r="K12" i="2"/>
  <c r="M6" i="2"/>
  <c r="J44" i="13" s="1"/>
  <c r="N44" i="13" s="1"/>
  <c r="F28" i="14" s="1"/>
  <c r="L6" i="2"/>
  <c r="I44" i="13" s="1"/>
  <c r="M44" i="13" s="1"/>
  <c r="E28" i="14" s="1"/>
  <c r="K6" i="2"/>
  <c r="M8" i="2"/>
  <c r="J46" i="13" s="1"/>
  <c r="N46" i="13" s="1"/>
  <c r="F22" i="14" s="1"/>
  <c r="L8" i="2"/>
  <c r="I46" i="13" s="1"/>
  <c r="M46" i="13" s="1"/>
  <c r="E22" i="14" s="1"/>
  <c r="K8" i="2"/>
  <c r="P12" i="3" l="1"/>
  <c r="O8" i="8"/>
  <c r="H276" i="13"/>
  <c r="O6" i="8"/>
  <c r="H272" i="13"/>
  <c r="L272" i="13" s="1"/>
  <c r="D113" i="14" s="1"/>
  <c r="O4" i="8"/>
  <c r="O10" i="8"/>
  <c r="M10" i="8" s="1"/>
  <c r="G278" i="13" s="1"/>
  <c r="H238" i="13"/>
  <c r="L238" i="13" s="1"/>
  <c r="D103" i="14" s="1"/>
  <c r="O8" i="7"/>
  <c r="H240" i="13"/>
  <c r="L240" i="13" s="1"/>
  <c r="D101" i="14" s="1"/>
  <c r="O10" i="7"/>
  <c r="H236" i="13"/>
  <c r="L236" i="13" s="1"/>
  <c r="D99" i="14" s="1"/>
  <c r="O6" i="7"/>
  <c r="H234" i="13"/>
  <c r="L234" i="13" s="1"/>
  <c r="D97" i="14" s="1"/>
  <c r="O4" i="7"/>
  <c r="P6" i="6"/>
  <c r="H196" i="13"/>
  <c r="L196" i="13" s="1"/>
  <c r="D82" i="14" s="1"/>
  <c r="P4" i="6"/>
  <c r="N10" i="6" s="1"/>
  <c r="G202" i="13" s="1"/>
  <c r="O3" i="5"/>
  <c r="H156" i="13"/>
  <c r="O5" i="5"/>
  <c r="H158" i="13"/>
  <c r="L158" i="13" s="1"/>
  <c r="D68" i="14" s="1"/>
  <c r="H118" i="13"/>
  <c r="L118" i="13" s="1"/>
  <c r="D53" i="14" s="1"/>
  <c r="O4" i="4"/>
  <c r="H124" i="13"/>
  <c r="L124" i="13" s="1"/>
  <c r="D57" i="14" s="1"/>
  <c r="O10" i="4"/>
  <c r="H120" i="13"/>
  <c r="L120" i="13" s="1"/>
  <c r="D51" i="14" s="1"/>
  <c r="O6" i="4"/>
  <c r="P10" i="3"/>
  <c r="H50" i="13"/>
  <c r="L50" i="13" s="1"/>
  <c r="D26" i="14" s="1"/>
  <c r="P12" i="2"/>
  <c r="H44" i="13"/>
  <c r="L44" i="13" s="1"/>
  <c r="D28" i="14" s="1"/>
  <c r="P6" i="2"/>
  <c r="H46" i="13"/>
  <c r="L46" i="13" s="1"/>
  <c r="P46" i="13" s="1"/>
  <c r="P8" i="2"/>
  <c r="H48" i="13"/>
  <c r="L48" i="13" s="1"/>
  <c r="D24" i="14" s="1"/>
  <c r="P10" i="2"/>
  <c r="H42" i="13"/>
  <c r="L42" i="13" s="1"/>
  <c r="D20" i="14" s="1"/>
  <c r="P4" i="2"/>
  <c r="H80" i="13"/>
  <c r="L80" i="13" s="1"/>
  <c r="D35" i="14" s="1"/>
  <c r="P4" i="3"/>
  <c r="P6" i="3"/>
  <c r="P120" i="13"/>
  <c r="P236" i="13"/>
  <c r="L278" i="13"/>
  <c r="L276" i="13"/>
  <c r="P270" i="13"/>
  <c r="L274" i="13"/>
  <c r="P234" i="13"/>
  <c r="H202" i="13"/>
  <c r="L202" i="13" s="1"/>
  <c r="H204" i="13"/>
  <c r="L204" i="13" s="1"/>
  <c r="H200" i="13"/>
  <c r="L200" i="13" s="1"/>
  <c r="H198" i="13"/>
  <c r="L198" i="13" s="1"/>
  <c r="O9" i="5"/>
  <c r="O7" i="5"/>
  <c r="M7" i="5" s="1"/>
  <c r="G160" i="13" s="1"/>
  <c r="P118" i="13"/>
  <c r="H88" i="13"/>
  <c r="L88" i="13" s="1"/>
  <c r="H82" i="13"/>
  <c r="L82" i="13" s="1"/>
  <c r="H86" i="13"/>
  <c r="L86" i="13" s="1"/>
  <c r="H84" i="13"/>
  <c r="L84" i="13" s="1"/>
  <c r="D39" i="14" s="1"/>
  <c r="L156" i="13"/>
  <c r="D66" i="14" s="1"/>
  <c r="L175" i="13"/>
  <c r="J66" i="14" s="1"/>
  <c r="N181" i="13"/>
  <c r="L72" i="14" s="1"/>
  <c r="J162" i="13"/>
  <c r="N162" i="13" s="1"/>
  <c r="F72" i="14" s="1"/>
  <c r="L177" i="13"/>
  <c r="J70" i="14" s="1"/>
  <c r="I158" i="13"/>
  <c r="M158" i="13" s="1"/>
  <c r="E68" i="14" s="1"/>
  <c r="M177" i="13"/>
  <c r="K70" i="14" s="1"/>
  <c r="N175" i="13"/>
  <c r="L66" i="14" s="1"/>
  <c r="J156" i="13"/>
  <c r="N156" i="13" s="1"/>
  <c r="F66" i="14" s="1"/>
  <c r="L181" i="13"/>
  <c r="L162" i="13"/>
  <c r="M179" i="13"/>
  <c r="K68" i="14" s="1"/>
  <c r="I160" i="13"/>
  <c r="M160" i="13" s="1"/>
  <c r="E70" i="14" s="1"/>
  <c r="M175" i="13"/>
  <c r="K66" i="14" s="1"/>
  <c r="I156" i="13"/>
  <c r="M156" i="13" s="1"/>
  <c r="E66" i="14" s="1"/>
  <c r="N179" i="13"/>
  <c r="L68" i="14" s="1"/>
  <c r="J160" i="13"/>
  <c r="N160" i="13" s="1"/>
  <c r="F70" i="14" s="1"/>
  <c r="N177" i="13"/>
  <c r="L70" i="14" s="1"/>
  <c r="J158" i="13"/>
  <c r="N158" i="13" s="1"/>
  <c r="F68" i="14" s="1"/>
  <c r="L179" i="13"/>
  <c r="L160" i="13"/>
  <c r="M181" i="13"/>
  <c r="K72" i="14" s="1"/>
  <c r="I162" i="13"/>
  <c r="M162" i="13" s="1"/>
  <c r="E72" i="14" s="1"/>
  <c r="P80" i="13" l="1"/>
  <c r="N8" i="3"/>
  <c r="G84" i="13" s="1"/>
  <c r="D22" i="14"/>
  <c r="P42" i="13"/>
  <c r="P232" i="13"/>
  <c r="P50" i="13"/>
  <c r="P238" i="13"/>
  <c r="P44" i="13"/>
  <c r="K65" i="13" s="1"/>
  <c r="H24" i="14" s="1"/>
  <c r="P48" i="13"/>
  <c r="N8" i="6"/>
  <c r="G200" i="13" s="1"/>
  <c r="N6" i="6"/>
  <c r="G198" i="13" s="1"/>
  <c r="P194" i="13"/>
  <c r="N12" i="6"/>
  <c r="G204" i="13" s="1"/>
  <c r="P124" i="13"/>
  <c r="P179" i="13"/>
  <c r="J68" i="14"/>
  <c r="P86" i="13"/>
  <c r="D41" i="14"/>
  <c r="P272" i="13"/>
  <c r="D115" i="14"/>
  <c r="P162" i="13"/>
  <c r="D72" i="14"/>
  <c r="P82" i="13"/>
  <c r="D37" i="14"/>
  <c r="P181" i="13"/>
  <c r="J72" i="14"/>
  <c r="P88" i="13"/>
  <c r="D43" i="14"/>
  <c r="P196" i="13"/>
  <c r="D84" i="14"/>
  <c r="P274" i="13"/>
  <c r="D117" i="14"/>
  <c r="P202" i="13"/>
  <c r="D90" i="14"/>
  <c r="P200" i="13"/>
  <c r="D88" i="14"/>
  <c r="P160" i="13"/>
  <c r="D70" i="14"/>
  <c r="P198" i="13"/>
  <c r="D86" i="14"/>
  <c r="P276" i="13"/>
  <c r="K276" i="13" s="1"/>
  <c r="B117" i="14" s="1"/>
  <c r="D119" i="14"/>
  <c r="P84" i="13"/>
  <c r="K240" i="13"/>
  <c r="B101" i="14" s="1"/>
  <c r="K143" i="13"/>
  <c r="H57" i="14" s="1"/>
  <c r="K141" i="13"/>
  <c r="H53" i="14" s="1"/>
  <c r="K137" i="13"/>
  <c r="H51" i="14" s="1"/>
  <c r="K139" i="13"/>
  <c r="H55" i="14" s="1"/>
  <c r="K145" i="13"/>
  <c r="H59" i="14" s="1"/>
  <c r="K236" i="13"/>
  <c r="B99" i="14" s="1"/>
  <c r="K295" i="13"/>
  <c r="H117" i="14" s="1"/>
  <c r="P156" i="13"/>
  <c r="M4" i="8"/>
  <c r="G272" i="13" s="1"/>
  <c r="M8" i="8"/>
  <c r="G276" i="13" s="1"/>
  <c r="M6" i="8"/>
  <c r="G274" i="13" s="1"/>
  <c r="M10" i="7"/>
  <c r="G240" i="13" s="1"/>
  <c r="M8" i="7"/>
  <c r="G238" i="13" s="1"/>
  <c r="M4" i="7"/>
  <c r="G234" i="13" s="1"/>
  <c r="M6" i="7"/>
  <c r="G236" i="13" s="1"/>
  <c r="K259" i="13"/>
  <c r="H105" i="14" s="1"/>
  <c r="K234" i="13"/>
  <c r="B97" i="14" s="1"/>
  <c r="K261" i="13"/>
  <c r="H103" i="14" s="1"/>
  <c r="K255" i="13"/>
  <c r="H101" i="14" s="1"/>
  <c r="K253" i="13"/>
  <c r="H97" i="14" s="1"/>
  <c r="K257" i="13"/>
  <c r="H99" i="14" s="1"/>
  <c r="K238" i="13"/>
  <c r="B103" i="14" s="1"/>
  <c r="N4" i="6"/>
  <c r="G196" i="13" s="1"/>
  <c r="M3" i="5"/>
  <c r="G156" i="13" s="1"/>
  <c r="M9" i="5"/>
  <c r="G162" i="13" s="1"/>
  <c r="P158" i="13"/>
  <c r="M5" i="5"/>
  <c r="G158" i="13" s="1"/>
  <c r="K118" i="13"/>
  <c r="B53" i="14" s="1"/>
  <c r="K122" i="13"/>
  <c r="B55" i="14" s="1"/>
  <c r="M4" i="4"/>
  <c r="G118" i="13" s="1"/>
  <c r="M8" i="4"/>
  <c r="G122" i="13" s="1"/>
  <c r="M6" i="4"/>
  <c r="G120" i="13" s="1"/>
  <c r="M10" i="4"/>
  <c r="G124" i="13" s="1"/>
  <c r="K124" i="13"/>
  <c r="B57" i="14" s="1"/>
  <c r="K120" i="13"/>
  <c r="B51" i="14" s="1"/>
  <c r="N6" i="3"/>
  <c r="G82" i="13" s="1"/>
  <c r="N4" i="3"/>
  <c r="G80" i="13" s="1"/>
  <c r="N10" i="3"/>
  <c r="G86" i="13" s="1"/>
  <c r="N12" i="3"/>
  <c r="G88" i="13" s="1"/>
  <c r="N6" i="2"/>
  <c r="N10" i="2"/>
  <c r="N12" i="2"/>
  <c r="N8" i="2"/>
  <c r="N4" i="2"/>
  <c r="P175" i="13"/>
  <c r="P177" i="13"/>
  <c r="K48" i="13" l="1"/>
  <c r="B24" i="14" s="1"/>
  <c r="K46" i="13"/>
  <c r="B22" i="14" s="1"/>
  <c r="K42" i="13"/>
  <c r="B20" i="14" s="1"/>
  <c r="K69" i="13"/>
  <c r="H28" i="14" s="1"/>
  <c r="K50" i="13"/>
  <c r="B26" i="14" s="1"/>
  <c r="K44" i="13"/>
  <c r="B28" i="14" s="1"/>
  <c r="K63" i="13"/>
  <c r="H20" i="14" s="1"/>
  <c r="K67" i="13"/>
  <c r="H26" i="14" s="1"/>
  <c r="K61" i="13"/>
  <c r="H22" i="14" s="1"/>
  <c r="K196" i="13"/>
  <c r="B82" i="14" s="1"/>
  <c r="K215" i="13"/>
  <c r="H82" i="14" s="1"/>
  <c r="K82" i="13"/>
  <c r="B37" i="14" s="1"/>
  <c r="K84" i="13"/>
  <c r="B39" i="14" s="1"/>
  <c r="K219" i="13"/>
  <c r="H84" i="14" s="1"/>
  <c r="K202" i="13"/>
  <c r="B88" i="14" s="1"/>
  <c r="K88" i="13"/>
  <c r="B43" i="14" s="1"/>
  <c r="K99" i="13"/>
  <c r="H35" i="14" s="1"/>
  <c r="K297" i="13"/>
  <c r="H119" i="14" s="1"/>
  <c r="K103" i="13"/>
  <c r="H39" i="14" s="1"/>
  <c r="K105" i="13"/>
  <c r="H41" i="14" s="1"/>
  <c r="K107" i="13"/>
  <c r="H45" i="14" s="1"/>
  <c r="K204" i="13"/>
  <c r="B90" i="14" s="1"/>
  <c r="K86" i="13"/>
  <c r="B41" i="14" s="1"/>
  <c r="K101" i="13"/>
  <c r="H37" i="14" s="1"/>
  <c r="K109" i="13"/>
  <c r="H43" i="14" s="1"/>
  <c r="K198" i="13"/>
  <c r="B84" i="14" s="1"/>
  <c r="K221" i="13"/>
  <c r="H88" i="14" s="1"/>
  <c r="K274" i="13"/>
  <c r="B115" i="14" s="1"/>
  <c r="K200" i="13"/>
  <c r="B86" i="14" s="1"/>
  <c r="K293" i="13"/>
  <c r="H115" i="14" s="1"/>
  <c r="K80" i="13"/>
  <c r="B35" i="14" s="1"/>
  <c r="K272" i="13"/>
  <c r="B113" i="14" s="1"/>
  <c r="K291" i="13"/>
  <c r="H113" i="14" s="1"/>
  <c r="K217" i="13"/>
  <c r="H86" i="14" s="1"/>
  <c r="K223" i="13"/>
  <c r="H90" i="14" s="1"/>
  <c r="K278" i="13"/>
  <c r="B119" i="14" s="1"/>
  <c r="K299" i="13"/>
  <c r="H121" i="14" s="1"/>
  <c r="K177" i="13"/>
  <c r="H70" i="14" s="1"/>
  <c r="K156" i="13"/>
  <c r="K179" i="13"/>
  <c r="H68" i="14" s="1"/>
  <c r="K175" i="13"/>
  <c r="H66" i="14" s="1"/>
  <c r="G50" i="13"/>
  <c r="G48" i="13"/>
  <c r="G46" i="13"/>
  <c r="G42" i="13"/>
  <c r="G44" i="13"/>
  <c r="K183" i="13"/>
  <c r="H74" i="14" s="1"/>
  <c r="K158" i="13"/>
  <c r="K181" i="13"/>
  <c r="H72" i="14" s="1"/>
  <c r="K160" i="13"/>
  <c r="K162" i="13"/>
</calcChain>
</file>

<file path=xl/comments1.xml><?xml version="1.0" encoding="utf-8"?>
<comments xmlns="http://schemas.openxmlformats.org/spreadsheetml/2006/main">
  <authors>
    <author>作成者</author>
  </authors>
  <commentList>
    <comment ref="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C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G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K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C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G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K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C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G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K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C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G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K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C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G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K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C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G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K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C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G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K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C1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G1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K1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C1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G1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K1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C1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G1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K1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C1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G1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K1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C2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G2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K2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C2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G2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K2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C2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G2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K2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C2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G2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K2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C2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G2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K2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C3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G3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K3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B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H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B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H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B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H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B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H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B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H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B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H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B1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H1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B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</commentList>
</comments>
</file>

<file path=xl/sharedStrings.xml><?xml version="1.0" encoding="utf-8"?>
<sst xmlns="http://schemas.openxmlformats.org/spreadsheetml/2006/main" count="1299" uniqueCount="161">
  <si>
    <t>チーム記号</t>
    <rPh sb="3" eb="5">
      <t>キゴウ</t>
    </rPh>
    <phoneticPr fontId="2"/>
  </si>
  <si>
    <t>勝</t>
    <rPh sb="0" eb="1">
      <t>カ</t>
    </rPh>
    <phoneticPr fontId="2"/>
  </si>
  <si>
    <t>負</t>
    <rPh sb="0" eb="1">
      <t>マ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</si>
  <si>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</si>
  <si>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</si>
  <si>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弘前大学A</t>
    <rPh sb="0" eb="2">
      <t>ヒロサキ</t>
    </rPh>
    <rPh sb="2" eb="4">
      <t>ダイガク</t>
    </rPh>
    <phoneticPr fontId="1"/>
  </si>
  <si>
    <t>弘前大学B</t>
    <rPh sb="0" eb="2">
      <t>ヒロサキ</t>
    </rPh>
    <rPh sb="2" eb="4">
      <t>ダイガク</t>
    </rPh>
    <phoneticPr fontId="1"/>
  </si>
  <si>
    <t>城西A</t>
    <rPh sb="0" eb="2">
      <t>ジョウセイ</t>
    </rPh>
    <phoneticPr fontId="1"/>
  </si>
  <si>
    <t>桔梗野A</t>
    <rPh sb="0" eb="2">
      <t>キキョウ</t>
    </rPh>
    <rPh sb="2" eb="3">
      <t>ノ</t>
    </rPh>
    <phoneticPr fontId="1"/>
  </si>
  <si>
    <t>東北化学薬品A</t>
    <rPh sb="0" eb="2">
      <t>トウホク</t>
    </rPh>
    <rPh sb="2" eb="4">
      <t>カガク</t>
    </rPh>
    <rPh sb="4" eb="6">
      <t>ヤクヒン</t>
    </rPh>
    <phoneticPr fontId="1"/>
  </si>
  <si>
    <t>時敏A</t>
    <rPh sb="0" eb="1">
      <t>トキ</t>
    </rPh>
    <rPh sb="1" eb="2">
      <t>ビン</t>
    </rPh>
    <phoneticPr fontId="1"/>
  </si>
  <si>
    <t>朝陽A</t>
    <rPh sb="0" eb="2">
      <t>チョウヨウ</t>
    </rPh>
    <phoneticPr fontId="1"/>
  </si>
  <si>
    <t>弘前大学C</t>
    <rPh sb="0" eb="2">
      <t>ヒロサキ</t>
    </rPh>
    <rPh sb="2" eb="4">
      <t>ダイガク</t>
    </rPh>
    <phoneticPr fontId="1"/>
  </si>
  <si>
    <t>三大A</t>
    <rPh sb="0" eb="2">
      <t>サンダイ</t>
    </rPh>
    <phoneticPr fontId="1"/>
  </si>
  <si>
    <t>弘前大学D</t>
    <rPh sb="0" eb="2">
      <t>ヒロサキ</t>
    </rPh>
    <rPh sb="2" eb="4">
      <t>ダイガク</t>
    </rPh>
    <phoneticPr fontId="1"/>
  </si>
  <si>
    <t>弘前大学E</t>
    <rPh sb="0" eb="2">
      <t>ヒロサキ</t>
    </rPh>
    <rPh sb="2" eb="4">
      <t>ダイガク</t>
    </rPh>
    <phoneticPr fontId="1"/>
  </si>
  <si>
    <t>弘前大学F</t>
    <rPh sb="0" eb="2">
      <t>ヒロサキ</t>
    </rPh>
    <rPh sb="2" eb="4">
      <t>ダイガク</t>
    </rPh>
    <phoneticPr fontId="1"/>
  </si>
  <si>
    <t>弘前市役所A</t>
    <rPh sb="0" eb="5">
      <t>ヒロサキシヤクショ</t>
    </rPh>
    <phoneticPr fontId="1"/>
  </si>
  <si>
    <t>松原A</t>
    <rPh sb="0" eb="2">
      <t>マツバラ</t>
    </rPh>
    <phoneticPr fontId="1"/>
  </si>
  <si>
    <t>大成A</t>
    <rPh sb="0" eb="2">
      <t>タイセイ</t>
    </rPh>
    <phoneticPr fontId="1"/>
  </si>
  <si>
    <t>西A</t>
    <rPh sb="0" eb="1">
      <t>ニシ</t>
    </rPh>
    <phoneticPr fontId="1"/>
  </si>
  <si>
    <t>桔梗野B</t>
    <rPh sb="0" eb="2">
      <t>キキョウ</t>
    </rPh>
    <rPh sb="2" eb="3">
      <t>ノ</t>
    </rPh>
    <phoneticPr fontId="1"/>
  </si>
  <si>
    <t>岩木</t>
    <rPh sb="0" eb="2">
      <t>イワキ</t>
    </rPh>
    <phoneticPr fontId="1"/>
  </si>
  <si>
    <t>高杉A</t>
    <rPh sb="0" eb="2">
      <t>タカスギ</t>
    </rPh>
    <phoneticPr fontId="1"/>
  </si>
  <si>
    <t>城西B</t>
    <rPh sb="0" eb="2">
      <t>ジョウセイ</t>
    </rPh>
    <phoneticPr fontId="1"/>
  </si>
  <si>
    <t>堀越A</t>
    <rPh sb="0" eb="2">
      <t>ホリコシ</t>
    </rPh>
    <phoneticPr fontId="1"/>
  </si>
  <si>
    <t>文京</t>
    <rPh sb="0" eb="2">
      <t>ブンキョウ</t>
    </rPh>
    <phoneticPr fontId="1"/>
  </si>
  <si>
    <t>津軽保健生協</t>
    <rPh sb="0" eb="2">
      <t>ツガル</t>
    </rPh>
    <rPh sb="2" eb="4">
      <t>ホケン</t>
    </rPh>
    <rPh sb="4" eb="6">
      <t>セイキョウ</t>
    </rPh>
    <phoneticPr fontId="1"/>
  </si>
  <si>
    <t>朝陽B</t>
    <rPh sb="0" eb="2">
      <t>チョウヨウ</t>
    </rPh>
    <phoneticPr fontId="1"/>
  </si>
  <si>
    <t>航空電子</t>
    <rPh sb="0" eb="2">
      <t>コウクウ</t>
    </rPh>
    <rPh sb="2" eb="4">
      <t>デンシ</t>
    </rPh>
    <phoneticPr fontId="1"/>
  </si>
  <si>
    <t>三大B</t>
    <rPh sb="0" eb="2">
      <t>サンダイ</t>
    </rPh>
    <phoneticPr fontId="1"/>
  </si>
  <si>
    <t>城西C</t>
    <rPh sb="0" eb="2">
      <t>ジョウセイ</t>
    </rPh>
    <phoneticPr fontId="1"/>
  </si>
  <si>
    <t>松原B</t>
    <rPh sb="0" eb="2">
      <t>マツバラ</t>
    </rPh>
    <phoneticPr fontId="1"/>
  </si>
  <si>
    <t>時敏B</t>
    <rPh sb="0" eb="2">
      <t>ジビン</t>
    </rPh>
    <phoneticPr fontId="1"/>
  </si>
  <si>
    <t>キャノンA</t>
    <phoneticPr fontId="1"/>
  </si>
  <si>
    <t>東</t>
    <rPh sb="0" eb="1">
      <t>ヒガシ</t>
    </rPh>
    <phoneticPr fontId="1"/>
  </si>
  <si>
    <t>致遠A</t>
    <rPh sb="0" eb="2">
      <t>チエン</t>
    </rPh>
    <phoneticPr fontId="1"/>
  </si>
  <si>
    <t>豊田</t>
    <rPh sb="0" eb="2">
      <t>トヨタ</t>
    </rPh>
    <phoneticPr fontId="1"/>
  </si>
  <si>
    <t>城西D</t>
    <rPh sb="0" eb="2">
      <t>ジョウセイ</t>
    </rPh>
    <phoneticPr fontId="1"/>
  </si>
  <si>
    <t>三大C</t>
    <rPh sb="0" eb="2">
      <t>サンダイ</t>
    </rPh>
    <phoneticPr fontId="1"/>
  </si>
  <si>
    <t>市役所B</t>
    <rPh sb="0" eb="3">
      <t>シヤクショ</t>
    </rPh>
    <phoneticPr fontId="1"/>
  </si>
  <si>
    <t>大成B</t>
    <rPh sb="0" eb="2">
      <t>タイセイ</t>
    </rPh>
    <phoneticPr fontId="1"/>
  </si>
  <si>
    <t>和徳</t>
    <rPh sb="0" eb="2">
      <t>ワトク</t>
    </rPh>
    <phoneticPr fontId="1"/>
  </si>
  <si>
    <t>弘果TTC-B</t>
    <rPh sb="0" eb="2">
      <t>ヒロカ</t>
    </rPh>
    <phoneticPr fontId="1"/>
  </si>
  <si>
    <t>桔梗野D</t>
    <rPh sb="0" eb="2">
      <t>キキョウ</t>
    </rPh>
    <rPh sb="2" eb="3">
      <t>ノ</t>
    </rPh>
    <phoneticPr fontId="1"/>
  </si>
  <si>
    <t>弘果TTC-A</t>
    <rPh sb="0" eb="2">
      <t>ヒロカ</t>
    </rPh>
    <phoneticPr fontId="1"/>
  </si>
  <si>
    <t>朝陽C</t>
    <rPh sb="0" eb="2">
      <t>チョウヨウ</t>
    </rPh>
    <phoneticPr fontId="1"/>
  </si>
  <si>
    <t>小沢</t>
    <rPh sb="0" eb="2">
      <t>オザワ</t>
    </rPh>
    <phoneticPr fontId="1"/>
  </si>
  <si>
    <t>北A</t>
    <rPh sb="0" eb="1">
      <t>キタ</t>
    </rPh>
    <phoneticPr fontId="1"/>
  </si>
  <si>
    <t>致遠B</t>
    <rPh sb="0" eb="2">
      <t>チエン</t>
    </rPh>
    <phoneticPr fontId="1"/>
  </si>
  <si>
    <t>高杉B</t>
    <rPh sb="0" eb="2">
      <t>タカスギ</t>
    </rPh>
    <phoneticPr fontId="1"/>
  </si>
  <si>
    <t>千年C</t>
    <rPh sb="0" eb="2">
      <t>チトセ</t>
    </rPh>
    <phoneticPr fontId="1"/>
  </si>
  <si>
    <t>三大D</t>
    <rPh sb="0" eb="2">
      <t>サンダイ</t>
    </rPh>
    <phoneticPr fontId="1"/>
  </si>
  <si>
    <t>工藤酸素店B</t>
    <rPh sb="0" eb="2">
      <t>クドウ</t>
    </rPh>
    <rPh sb="2" eb="4">
      <t>サンソ</t>
    </rPh>
    <rPh sb="4" eb="5">
      <t>テン</t>
    </rPh>
    <phoneticPr fontId="1"/>
  </si>
  <si>
    <t>堀越B</t>
    <rPh sb="0" eb="2">
      <t>ホリコシ</t>
    </rPh>
    <phoneticPr fontId="1"/>
  </si>
  <si>
    <t>福寿園</t>
    <rPh sb="0" eb="2">
      <t>フクジュ</t>
    </rPh>
    <rPh sb="2" eb="3">
      <t>エン</t>
    </rPh>
    <phoneticPr fontId="1"/>
  </si>
  <si>
    <t>西B</t>
    <rPh sb="0" eb="1">
      <t>ニシ</t>
    </rPh>
    <phoneticPr fontId="1"/>
  </si>
  <si>
    <t>消防本部</t>
    <rPh sb="0" eb="2">
      <t>ショウボウ</t>
    </rPh>
    <rPh sb="2" eb="4">
      <t>ホンブ</t>
    </rPh>
    <phoneticPr fontId="1"/>
  </si>
  <si>
    <t>朝陽D</t>
    <rPh sb="0" eb="2">
      <t>チョウヨウ</t>
    </rPh>
    <phoneticPr fontId="1"/>
  </si>
  <si>
    <t>桔梗野E</t>
    <rPh sb="0" eb="2">
      <t>キキョウ</t>
    </rPh>
    <rPh sb="2" eb="3">
      <t>ノ</t>
    </rPh>
    <phoneticPr fontId="1"/>
  </si>
  <si>
    <t>北B</t>
    <rPh sb="0" eb="1">
      <t>キタ</t>
    </rPh>
    <phoneticPr fontId="1"/>
  </si>
  <si>
    <t>東北化学薬品B</t>
    <rPh sb="0" eb="2">
      <t>トウホク</t>
    </rPh>
    <rPh sb="2" eb="4">
      <t>カガク</t>
    </rPh>
    <rPh sb="4" eb="6">
      <t>ヤクヒン</t>
    </rPh>
    <phoneticPr fontId="1"/>
  </si>
  <si>
    <t>大成C</t>
    <rPh sb="0" eb="2">
      <t>タイセイ</t>
    </rPh>
    <phoneticPr fontId="1"/>
  </si>
  <si>
    <t>キャノンB</t>
    <phoneticPr fontId="1"/>
  </si>
  <si>
    <t>北C</t>
    <rPh sb="0" eb="1">
      <t>キタ</t>
    </rPh>
    <phoneticPr fontId="1"/>
  </si>
  <si>
    <t>うの花クラブ</t>
    <rPh sb="2" eb="3">
      <t>ハナ</t>
    </rPh>
    <phoneticPr fontId="1"/>
  </si>
  <si>
    <t>工藤酸素店C</t>
    <rPh sb="0" eb="2">
      <t>クドウ</t>
    </rPh>
    <rPh sb="2" eb="4">
      <t>サンソ</t>
    </rPh>
    <rPh sb="4" eb="5">
      <t>テン</t>
    </rPh>
    <phoneticPr fontId="1"/>
  </si>
  <si>
    <t>北D</t>
    <rPh sb="0" eb="1">
      <t>キタ</t>
    </rPh>
    <phoneticPr fontId="1"/>
  </si>
  <si>
    <t>東北化学薬品C</t>
    <rPh sb="0" eb="2">
      <t>トウホク</t>
    </rPh>
    <rPh sb="2" eb="4">
      <t>カガク</t>
    </rPh>
    <rPh sb="4" eb="6">
      <t>ヤクヒン</t>
    </rPh>
    <phoneticPr fontId="1"/>
  </si>
  <si>
    <t>千年A</t>
    <rPh sb="0" eb="2">
      <t>チトセ</t>
    </rPh>
    <phoneticPr fontId="1"/>
  </si>
  <si>
    <t>青森トヨタ　　　　　　　　Twinplaza弘前店</t>
    <rPh sb="0" eb="2">
      <t>アオモリ</t>
    </rPh>
    <rPh sb="22" eb="24">
      <t>ヒロサキ</t>
    </rPh>
    <rPh sb="24" eb="25">
      <t>ミセ</t>
    </rPh>
    <phoneticPr fontId="1"/>
  </si>
  <si>
    <t>千年B</t>
    <rPh sb="0" eb="2">
      <t>チトセ</t>
    </rPh>
    <phoneticPr fontId="1"/>
  </si>
  <si>
    <t>桔梗野C</t>
    <rPh sb="0" eb="2">
      <t>キキョウ</t>
    </rPh>
    <rPh sb="2" eb="3">
      <t>ノ</t>
    </rPh>
    <phoneticPr fontId="1"/>
  </si>
  <si>
    <t>工藤酸素店A</t>
    <rPh sb="0" eb="2">
      <t>クドウ</t>
    </rPh>
    <rPh sb="2" eb="4">
      <t>サンソ</t>
    </rPh>
    <rPh sb="4" eb="5">
      <t>テン</t>
    </rPh>
    <phoneticPr fontId="1"/>
  </si>
  <si>
    <t>弘前脳卒中センター</t>
    <rPh sb="0" eb="2">
      <t>ヒロサキ</t>
    </rPh>
    <rPh sb="2" eb="5">
      <t>ノウソッチュウ</t>
    </rPh>
    <phoneticPr fontId="1"/>
  </si>
  <si>
    <t>弘前大学医学部A</t>
    <rPh sb="0" eb="2">
      <t>ヒロサキ</t>
    </rPh>
    <rPh sb="2" eb="4">
      <t>ダイガク</t>
    </rPh>
    <rPh sb="4" eb="6">
      <t>イガク</t>
    </rPh>
    <rPh sb="6" eb="7">
      <t>ブ</t>
    </rPh>
    <phoneticPr fontId="1"/>
  </si>
  <si>
    <t>つるかめケアセンター</t>
    <phoneticPr fontId="1"/>
  </si>
  <si>
    <t>弘前駅前整形外科クリニック</t>
    <rPh sb="0" eb="2">
      <t>ヒロサキ</t>
    </rPh>
    <rPh sb="2" eb="4">
      <t>エキマエ</t>
    </rPh>
    <rPh sb="4" eb="5">
      <t>ヒトシ</t>
    </rPh>
    <rPh sb="5" eb="6">
      <t>カタチ</t>
    </rPh>
    <rPh sb="6" eb="8">
      <t>ゲカ</t>
    </rPh>
    <phoneticPr fontId="1"/>
  </si>
  <si>
    <t>弘前第一養護学校A</t>
    <rPh sb="0" eb="2">
      <t>ヒロサキ</t>
    </rPh>
    <rPh sb="2" eb="4">
      <t>ダイイチ</t>
    </rPh>
    <rPh sb="4" eb="6">
      <t>ヨウゴ</t>
    </rPh>
    <rPh sb="6" eb="8">
      <t>ガッコウ</t>
    </rPh>
    <phoneticPr fontId="1"/>
  </si>
  <si>
    <t>弘前第一養護学校B</t>
    <rPh sb="0" eb="2">
      <t>ヒロサキ</t>
    </rPh>
    <rPh sb="2" eb="4">
      <t>ダイイチ</t>
    </rPh>
    <rPh sb="4" eb="6">
      <t>ヨウゴ</t>
    </rPh>
    <rPh sb="6" eb="8">
      <t>ガッコウ</t>
    </rPh>
    <phoneticPr fontId="1"/>
  </si>
  <si>
    <t>弘前第一養護学校C</t>
    <rPh sb="0" eb="2">
      <t>ヒロサキ</t>
    </rPh>
    <rPh sb="2" eb="4">
      <t>ダイイチ</t>
    </rPh>
    <rPh sb="4" eb="6">
      <t>ヨウゴ</t>
    </rPh>
    <rPh sb="6" eb="8">
      <t>ガッコウ</t>
    </rPh>
    <phoneticPr fontId="1"/>
  </si>
  <si>
    <t>弘前大学医学部B</t>
    <rPh sb="0" eb="1">
      <t>ヒロ</t>
    </rPh>
    <rPh sb="1" eb="2">
      <t>マエ</t>
    </rPh>
    <rPh sb="2" eb="3">
      <t>ダイ</t>
    </rPh>
    <rPh sb="3" eb="4">
      <t>ガク</t>
    </rPh>
    <rPh sb="4" eb="6">
      <t>イガク</t>
    </rPh>
    <rPh sb="6" eb="7">
      <t>ブ</t>
    </rPh>
    <phoneticPr fontId="1"/>
  </si>
  <si>
    <t>２部上位</t>
    <rPh sb="1" eb="2">
      <t>ブ</t>
    </rPh>
    <rPh sb="2" eb="4">
      <t>ジョウイ</t>
    </rPh>
    <phoneticPr fontId="1"/>
  </si>
  <si>
    <t>３部上位</t>
    <rPh sb="1" eb="2">
      <t>ブ</t>
    </rPh>
    <rPh sb="2" eb="4">
      <t>ジョウイ</t>
    </rPh>
    <phoneticPr fontId="1"/>
  </si>
  <si>
    <t>２部下位</t>
    <rPh sb="1" eb="2">
      <t>ブ</t>
    </rPh>
    <rPh sb="2" eb="4">
      <t>カイ</t>
    </rPh>
    <phoneticPr fontId="1"/>
  </si>
  <si>
    <t>３部下位</t>
    <rPh sb="1" eb="2">
      <t>ブ</t>
    </rPh>
    <rPh sb="2" eb="4">
      <t>カイ</t>
    </rPh>
    <phoneticPr fontId="1"/>
  </si>
  <si>
    <t>４部上位</t>
    <rPh sb="1" eb="2">
      <t>ブ</t>
    </rPh>
    <rPh sb="2" eb="4">
      <t>ジョウイ</t>
    </rPh>
    <phoneticPr fontId="1"/>
  </si>
  <si>
    <t>４部下位</t>
    <rPh sb="1" eb="2">
      <t>ブ</t>
    </rPh>
    <rPh sb="2" eb="4">
      <t>カイ</t>
    </rPh>
    <phoneticPr fontId="1"/>
  </si>
  <si>
    <t>５部上位</t>
    <rPh sb="1" eb="2">
      <t>ブ</t>
    </rPh>
    <rPh sb="2" eb="4">
      <t>ジョウイ</t>
    </rPh>
    <phoneticPr fontId="1"/>
  </si>
  <si>
    <t>５部下位</t>
    <rPh sb="1" eb="2">
      <t>ブ</t>
    </rPh>
    <rPh sb="2" eb="4">
      <t>カイ</t>
    </rPh>
    <phoneticPr fontId="1"/>
  </si>
  <si>
    <t>６部上位</t>
    <rPh sb="1" eb="2">
      <t>ブ</t>
    </rPh>
    <rPh sb="2" eb="4">
      <t>ジョウイ</t>
    </rPh>
    <phoneticPr fontId="1"/>
  </si>
  <si>
    <t>６部下位</t>
    <rPh sb="1" eb="2">
      <t>ブ</t>
    </rPh>
    <rPh sb="2" eb="4">
      <t>カイ</t>
    </rPh>
    <phoneticPr fontId="1"/>
  </si>
  <si>
    <t>７部上位</t>
    <rPh sb="1" eb="2">
      <t>ブ</t>
    </rPh>
    <rPh sb="2" eb="4">
      <t>ジョウイ</t>
    </rPh>
    <phoneticPr fontId="1"/>
  </si>
  <si>
    <t>７部下位</t>
    <rPh sb="1" eb="2">
      <t>ブ</t>
    </rPh>
    <rPh sb="2" eb="4">
      <t>カイ</t>
    </rPh>
    <phoneticPr fontId="1"/>
  </si>
  <si>
    <t>８部上位</t>
    <rPh sb="1" eb="2">
      <t>ブ</t>
    </rPh>
    <rPh sb="2" eb="4">
      <t>ジョウイ</t>
    </rPh>
    <phoneticPr fontId="1"/>
  </si>
  <si>
    <t>８部下位</t>
    <rPh sb="1" eb="2">
      <t>ブ</t>
    </rPh>
    <rPh sb="2" eb="4">
      <t>カイ</t>
    </rPh>
    <phoneticPr fontId="1"/>
  </si>
  <si>
    <t>１位</t>
    <rPh sb="1" eb="2">
      <t>イ</t>
    </rPh>
    <phoneticPr fontId="2"/>
  </si>
  <si>
    <t>２位</t>
    <rPh sb="1" eb="2">
      <t>イ</t>
    </rPh>
    <phoneticPr fontId="2"/>
  </si>
  <si>
    <t>３位</t>
    <rPh sb="1" eb="2">
      <t>イ</t>
    </rPh>
    <phoneticPr fontId="2"/>
  </si>
  <si>
    <t>４位</t>
    <rPh sb="1" eb="2">
      <t>イ</t>
    </rPh>
    <phoneticPr fontId="2"/>
  </si>
  <si>
    <t>５位</t>
    <rPh sb="1" eb="2">
      <t>イ</t>
    </rPh>
    <phoneticPr fontId="2"/>
  </si>
  <si>
    <t>６位</t>
    <rPh sb="1" eb="2">
      <t>イ</t>
    </rPh>
    <phoneticPr fontId="2"/>
  </si>
  <si>
    <t>７位</t>
    <rPh sb="1" eb="2">
      <t>イ</t>
    </rPh>
    <phoneticPr fontId="2"/>
  </si>
  <si>
    <t>８位</t>
    <rPh sb="1" eb="2">
      <t>イ</t>
    </rPh>
    <phoneticPr fontId="2"/>
  </si>
  <si>
    <t>９位</t>
    <rPh sb="1" eb="2">
      <t>イ</t>
    </rPh>
    <phoneticPr fontId="2"/>
  </si>
  <si>
    <t>10位</t>
    <rPh sb="2" eb="3">
      <t>イ</t>
    </rPh>
    <phoneticPr fontId="2"/>
  </si>
  <si>
    <t>11位</t>
    <rPh sb="2" eb="3">
      <t>イ</t>
    </rPh>
    <phoneticPr fontId="2"/>
  </si>
  <si>
    <t>第９５回弘前市民ナイター卓球対戦表（８部下位）</t>
    <rPh sb="0" eb="1">
      <t>ダイ</t>
    </rPh>
    <rPh sb="3" eb="4">
      <t>カイ</t>
    </rPh>
    <rPh sb="4" eb="8">
      <t>ヒロサキシミン</t>
    </rPh>
    <rPh sb="12" eb="14">
      <t>タッキュウ</t>
    </rPh>
    <rPh sb="14" eb="16">
      <t>タイセン</t>
    </rPh>
    <rPh sb="16" eb="17">
      <t>ヒョウ</t>
    </rPh>
    <rPh sb="19" eb="20">
      <t>ブ</t>
    </rPh>
    <rPh sb="20" eb="22">
      <t>カイ</t>
    </rPh>
    <phoneticPr fontId="1"/>
  </si>
  <si>
    <t>第９５回弘前市民ナイター卓球対戦表（８部上位）</t>
    <rPh sb="0" eb="1">
      <t>ダイ</t>
    </rPh>
    <rPh sb="3" eb="4">
      <t>カイ</t>
    </rPh>
    <rPh sb="4" eb="8">
      <t>ヒロサキシミン</t>
    </rPh>
    <rPh sb="12" eb="14">
      <t>タッキュウ</t>
    </rPh>
    <rPh sb="14" eb="16">
      <t>タイセン</t>
    </rPh>
    <rPh sb="16" eb="17">
      <t>ヒョウ</t>
    </rPh>
    <rPh sb="19" eb="20">
      <t>ブ</t>
    </rPh>
    <rPh sb="20" eb="22">
      <t>ジョウイ</t>
    </rPh>
    <phoneticPr fontId="1"/>
  </si>
  <si>
    <t>第９５回弘前市民ナイター卓球対戦表（７部下位）</t>
    <rPh sb="0" eb="1">
      <t>ダイ</t>
    </rPh>
    <rPh sb="3" eb="4">
      <t>カイ</t>
    </rPh>
    <rPh sb="4" eb="8">
      <t>ヒロサキシミン</t>
    </rPh>
    <rPh sb="12" eb="14">
      <t>タッキュウ</t>
    </rPh>
    <rPh sb="14" eb="16">
      <t>タイセン</t>
    </rPh>
    <rPh sb="16" eb="17">
      <t>ヒョウ</t>
    </rPh>
    <rPh sb="19" eb="20">
      <t>ブ</t>
    </rPh>
    <rPh sb="20" eb="22">
      <t>カイ</t>
    </rPh>
    <phoneticPr fontId="1"/>
  </si>
  <si>
    <t>第９５回弘前市民ナイター卓球対戦表（７部上位）</t>
    <rPh sb="0" eb="1">
      <t>ダイ</t>
    </rPh>
    <rPh sb="3" eb="4">
      <t>カイ</t>
    </rPh>
    <rPh sb="4" eb="8">
      <t>ヒロサキシミン</t>
    </rPh>
    <rPh sb="12" eb="14">
      <t>タッキュウ</t>
    </rPh>
    <rPh sb="14" eb="16">
      <t>タイセン</t>
    </rPh>
    <rPh sb="16" eb="17">
      <t>ヒョウ</t>
    </rPh>
    <rPh sb="19" eb="20">
      <t>ブ</t>
    </rPh>
    <rPh sb="20" eb="22">
      <t>ジョウイ</t>
    </rPh>
    <phoneticPr fontId="1"/>
  </si>
  <si>
    <t>第９５回弘前市民ナイター卓球対戦表（６部下位）</t>
    <rPh sb="0" eb="1">
      <t>ダイ</t>
    </rPh>
    <rPh sb="3" eb="4">
      <t>カイ</t>
    </rPh>
    <rPh sb="4" eb="8">
      <t>ヒロサキシミン</t>
    </rPh>
    <rPh sb="12" eb="14">
      <t>タッキュウ</t>
    </rPh>
    <rPh sb="14" eb="16">
      <t>タイセン</t>
    </rPh>
    <rPh sb="16" eb="17">
      <t>ヒョウ</t>
    </rPh>
    <rPh sb="19" eb="20">
      <t>ブ</t>
    </rPh>
    <rPh sb="20" eb="22">
      <t>カイ</t>
    </rPh>
    <phoneticPr fontId="1"/>
  </si>
  <si>
    <t>第９５回弘前市民ナイター卓球対戦表（６部上位）</t>
    <rPh sb="0" eb="1">
      <t>ダイ</t>
    </rPh>
    <rPh sb="3" eb="4">
      <t>カイ</t>
    </rPh>
    <rPh sb="4" eb="8">
      <t>ヒロサキシミン</t>
    </rPh>
    <rPh sb="12" eb="14">
      <t>タッキュウ</t>
    </rPh>
    <rPh sb="14" eb="16">
      <t>タイセン</t>
    </rPh>
    <rPh sb="16" eb="17">
      <t>ヒョウ</t>
    </rPh>
    <rPh sb="19" eb="20">
      <t>ブ</t>
    </rPh>
    <rPh sb="20" eb="22">
      <t>ジョウイ</t>
    </rPh>
    <phoneticPr fontId="1"/>
  </si>
  <si>
    <t>第９５回弘前市民ナイター卓球対戦表（４部下位）</t>
    <rPh sb="0" eb="1">
      <t>ダイ</t>
    </rPh>
    <rPh sb="3" eb="4">
      <t>カイ</t>
    </rPh>
    <rPh sb="4" eb="8">
      <t>ヒロサキシミン</t>
    </rPh>
    <rPh sb="12" eb="14">
      <t>タッキュウ</t>
    </rPh>
    <rPh sb="14" eb="16">
      <t>タイセン</t>
    </rPh>
    <rPh sb="16" eb="17">
      <t>ヒョウ</t>
    </rPh>
    <rPh sb="19" eb="20">
      <t>ブ</t>
    </rPh>
    <rPh sb="20" eb="22">
      <t>カイ</t>
    </rPh>
    <phoneticPr fontId="1"/>
  </si>
  <si>
    <t>第９５回弘前市民ナイター卓球対戦表（４部上位）</t>
    <rPh sb="0" eb="1">
      <t>ダイ</t>
    </rPh>
    <rPh sb="3" eb="4">
      <t>カイ</t>
    </rPh>
    <rPh sb="4" eb="8">
      <t>ヒロサキシミン</t>
    </rPh>
    <rPh sb="12" eb="14">
      <t>タッキュウ</t>
    </rPh>
    <rPh sb="14" eb="16">
      <t>タイセン</t>
    </rPh>
    <rPh sb="16" eb="17">
      <t>ヒョウ</t>
    </rPh>
    <rPh sb="19" eb="20">
      <t>ブ</t>
    </rPh>
    <rPh sb="20" eb="22">
      <t>ジョウイ</t>
    </rPh>
    <phoneticPr fontId="1"/>
  </si>
  <si>
    <t>第９５回弘前市民ナイター卓球対戦表（３部下位）</t>
    <rPh sb="0" eb="1">
      <t>ダイ</t>
    </rPh>
    <rPh sb="3" eb="4">
      <t>カイ</t>
    </rPh>
    <rPh sb="4" eb="8">
      <t>ヒロサキシミン</t>
    </rPh>
    <rPh sb="12" eb="14">
      <t>タッキュウ</t>
    </rPh>
    <rPh sb="14" eb="16">
      <t>タイセン</t>
    </rPh>
    <rPh sb="16" eb="17">
      <t>ヒョウ</t>
    </rPh>
    <rPh sb="19" eb="20">
      <t>ブ</t>
    </rPh>
    <rPh sb="20" eb="22">
      <t>カイ</t>
    </rPh>
    <phoneticPr fontId="1"/>
  </si>
  <si>
    <t>第９５回弘前市民ナイター卓球対戦表（３部上位）</t>
    <rPh sb="0" eb="1">
      <t>ダイ</t>
    </rPh>
    <rPh sb="3" eb="4">
      <t>カイ</t>
    </rPh>
    <rPh sb="4" eb="8">
      <t>ヒロサキシミン</t>
    </rPh>
    <rPh sb="12" eb="14">
      <t>タッキュウ</t>
    </rPh>
    <rPh sb="14" eb="16">
      <t>タイセン</t>
    </rPh>
    <rPh sb="16" eb="17">
      <t>ヒョウ</t>
    </rPh>
    <rPh sb="19" eb="20">
      <t>ブ</t>
    </rPh>
    <rPh sb="20" eb="22">
      <t>ジョウイ</t>
    </rPh>
    <phoneticPr fontId="1"/>
  </si>
  <si>
    <t>第９５回弘前市民ナイター卓球対戦表（２部下位）</t>
    <rPh sb="0" eb="1">
      <t>ダイ</t>
    </rPh>
    <rPh sb="3" eb="4">
      <t>カイ</t>
    </rPh>
    <rPh sb="4" eb="8">
      <t>ヒロサキシミン</t>
    </rPh>
    <rPh sb="12" eb="14">
      <t>タッキュウ</t>
    </rPh>
    <rPh sb="14" eb="16">
      <t>タイセン</t>
    </rPh>
    <rPh sb="16" eb="17">
      <t>ヒョウ</t>
    </rPh>
    <rPh sb="19" eb="20">
      <t>ブ</t>
    </rPh>
    <rPh sb="20" eb="22">
      <t>カイ</t>
    </rPh>
    <phoneticPr fontId="1"/>
  </si>
  <si>
    <t>第９５回弘前市民ナイター卓球対戦表（２部上位）</t>
    <rPh sb="0" eb="1">
      <t>ダイ</t>
    </rPh>
    <rPh sb="3" eb="4">
      <t>カイ</t>
    </rPh>
    <rPh sb="4" eb="8">
      <t>ヒロサキシミン</t>
    </rPh>
    <rPh sb="12" eb="14">
      <t>タッキュウ</t>
    </rPh>
    <rPh sb="14" eb="16">
      <t>タイセン</t>
    </rPh>
    <rPh sb="16" eb="17">
      <t>ヒョウ</t>
    </rPh>
    <rPh sb="19" eb="20">
      <t>ブ</t>
    </rPh>
    <rPh sb="20" eb="22">
      <t>ジョウイ</t>
    </rPh>
    <phoneticPr fontId="1"/>
  </si>
  <si>
    <t>第９５回弘前市民ナイター卓球対戦表（5部上位）</t>
    <rPh sb="0" eb="1">
      <t>ダイ</t>
    </rPh>
    <rPh sb="3" eb="4">
      <t>カイ</t>
    </rPh>
    <rPh sb="4" eb="8">
      <t>ヒロサキシミン</t>
    </rPh>
    <rPh sb="12" eb="14">
      <t>タッキュウ</t>
    </rPh>
    <rPh sb="14" eb="16">
      <t>タイセン</t>
    </rPh>
    <rPh sb="16" eb="17">
      <t>ヒョウ</t>
    </rPh>
    <rPh sb="19" eb="20">
      <t>ブ</t>
    </rPh>
    <rPh sb="20" eb="22">
      <t>ジョウイ</t>
    </rPh>
    <phoneticPr fontId="1"/>
  </si>
  <si>
    <t>第９５回弘前市民ナイター卓球対戦表（5部下位）</t>
    <rPh sb="0" eb="1">
      <t>ダイ</t>
    </rPh>
    <rPh sb="3" eb="4">
      <t>カイ</t>
    </rPh>
    <rPh sb="4" eb="8">
      <t>ヒロサキシミン</t>
    </rPh>
    <rPh sb="12" eb="14">
      <t>タッキュウ</t>
    </rPh>
    <rPh sb="14" eb="16">
      <t>タイセン</t>
    </rPh>
    <rPh sb="16" eb="17">
      <t>ヒョウ</t>
    </rPh>
    <rPh sb="19" eb="20">
      <t>ブ</t>
    </rPh>
    <rPh sb="20" eb="22">
      <t>カイ</t>
    </rPh>
    <phoneticPr fontId="1"/>
  </si>
  <si>
    <t>総当たり勝ち数</t>
    <rPh sb="0" eb="2">
      <t>ソウア</t>
    </rPh>
    <rPh sb="4" eb="5">
      <t>カ</t>
    </rPh>
    <rPh sb="6" eb="7">
      <t>スウ</t>
    </rPh>
    <phoneticPr fontId="1"/>
  </si>
  <si>
    <t>総当たり負け数</t>
    <rPh sb="0" eb="2">
      <t>ソウア</t>
    </rPh>
    <rPh sb="4" eb="5">
      <t>マケ</t>
    </rPh>
    <rPh sb="6" eb="7">
      <t>スウ</t>
    </rPh>
    <phoneticPr fontId="1"/>
  </si>
  <si>
    <t>総当たり順位</t>
    <rPh sb="0" eb="2">
      <t>ソウア</t>
    </rPh>
    <rPh sb="4" eb="6">
      <t>ジュンイ</t>
    </rPh>
    <phoneticPr fontId="1"/>
  </si>
  <si>
    <t>総当たり得点</t>
    <rPh sb="0" eb="2">
      <t>ソウア</t>
    </rPh>
    <rPh sb="4" eb="6">
      <t>トクテン</t>
    </rPh>
    <phoneticPr fontId="1"/>
  </si>
  <si>
    <t>第９５回弘前市民ナイター卓球対戦表（1部上位）</t>
    <rPh sb="0" eb="1">
      <t>ダイ</t>
    </rPh>
    <rPh sb="3" eb="4">
      <t>カイ</t>
    </rPh>
    <rPh sb="4" eb="8">
      <t>ヒロサキシミン</t>
    </rPh>
    <rPh sb="12" eb="14">
      <t>タッキュウ</t>
    </rPh>
    <rPh sb="14" eb="16">
      <t>タイセン</t>
    </rPh>
    <rPh sb="16" eb="17">
      <t>ヒョウ</t>
    </rPh>
    <rPh sb="19" eb="20">
      <t>ブ</t>
    </rPh>
    <rPh sb="20" eb="22">
      <t>ジョウイ</t>
    </rPh>
    <phoneticPr fontId="1"/>
  </si>
  <si>
    <t>1部上位</t>
    <rPh sb="1" eb="2">
      <t>ブ</t>
    </rPh>
    <rPh sb="2" eb="4">
      <t>ジョウイ</t>
    </rPh>
    <phoneticPr fontId="1"/>
  </si>
  <si>
    <t>第９５回弘前市民ナイター卓球対戦表（1部下位）</t>
    <rPh sb="0" eb="1">
      <t>ダイ</t>
    </rPh>
    <rPh sb="3" eb="4">
      <t>カイ</t>
    </rPh>
    <rPh sb="4" eb="8">
      <t>ヒロサキシミン</t>
    </rPh>
    <rPh sb="12" eb="14">
      <t>タッキュウ</t>
    </rPh>
    <rPh sb="14" eb="16">
      <t>タイセン</t>
    </rPh>
    <rPh sb="16" eb="17">
      <t>ヒョウ</t>
    </rPh>
    <rPh sb="19" eb="20">
      <t>ブ</t>
    </rPh>
    <rPh sb="20" eb="22">
      <t>カイ</t>
    </rPh>
    <phoneticPr fontId="1"/>
  </si>
  <si>
    <t>1部下位</t>
    <rPh sb="1" eb="2">
      <t>ブ</t>
    </rPh>
    <rPh sb="2" eb="4">
      <t>カイ</t>
    </rPh>
    <phoneticPr fontId="1"/>
  </si>
  <si>
    <t>青森トヨタ</t>
    <rPh sb="0" eb="2">
      <t>アオモリ</t>
    </rPh>
    <phoneticPr fontId="1"/>
  </si>
  <si>
    <t>コーポはるな</t>
    <phoneticPr fontId="1"/>
  </si>
  <si>
    <t>一次リーグ（総当たり）</t>
    <rPh sb="0" eb="2">
      <t>イチジ</t>
    </rPh>
    <rPh sb="6" eb="8">
      <t>ソウア</t>
    </rPh>
    <phoneticPr fontId="1"/>
  </si>
  <si>
    <t>順位</t>
    <rPh sb="0" eb="2">
      <t>ジュンイ</t>
    </rPh>
    <phoneticPr fontId="1"/>
  </si>
  <si>
    <t>勝ち数</t>
    <rPh sb="0" eb="1">
      <t>カ</t>
    </rPh>
    <rPh sb="2" eb="3">
      <t>スウ</t>
    </rPh>
    <phoneticPr fontId="1"/>
  </si>
  <si>
    <t>負け数</t>
    <rPh sb="0" eb="1">
      <t>マケ</t>
    </rPh>
    <rPh sb="2" eb="3">
      <t>スウ</t>
    </rPh>
    <phoneticPr fontId="1"/>
  </si>
  <si>
    <t>得点</t>
    <rPh sb="0" eb="2">
      <t>トクテン</t>
    </rPh>
    <phoneticPr fontId="1"/>
  </si>
  <si>
    <t>二次リーグ</t>
    <rPh sb="0" eb="2">
      <t>ニジ</t>
    </rPh>
    <phoneticPr fontId="1"/>
  </si>
  <si>
    <t>合計</t>
    <rPh sb="0" eb="2">
      <t>ゴウケイ</t>
    </rPh>
    <phoneticPr fontId="1"/>
  </si>
  <si>
    <t>１部上位</t>
    <rPh sb="1" eb="2">
      <t>ブ</t>
    </rPh>
    <rPh sb="2" eb="4">
      <t>ジョウイ</t>
    </rPh>
    <phoneticPr fontId="1"/>
  </si>
  <si>
    <t>１部下位</t>
    <rPh sb="1" eb="2">
      <t>ブ</t>
    </rPh>
    <rPh sb="2" eb="4">
      <t>カイ</t>
    </rPh>
    <phoneticPr fontId="1"/>
  </si>
  <si>
    <t>８部下位</t>
    <rPh sb="1" eb="2">
      <t>ブ</t>
    </rPh>
    <rPh sb="2" eb="3">
      <t>シタ</t>
    </rPh>
    <rPh sb="3" eb="4">
      <t>クライ</t>
    </rPh>
    <phoneticPr fontId="1"/>
  </si>
  <si>
    <t>１部</t>
    <rPh sb="1" eb="2">
      <t>ブ</t>
    </rPh>
    <phoneticPr fontId="1"/>
  </si>
  <si>
    <t>２部</t>
    <rPh sb="1" eb="2">
      <t>ブ</t>
    </rPh>
    <phoneticPr fontId="1"/>
  </si>
  <si>
    <t>３部</t>
    <rPh sb="1" eb="2">
      <t>ブ</t>
    </rPh>
    <phoneticPr fontId="1"/>
  </si>
  <si>
    <t>４部</t>
    <rPh sb="1" eb="2">
      <t>ブ</t>
    </rPh>
    <phoneticPr fontId="1"/>
  </si>
  <si>
    <t>５部</t>
    <rPh sb="1" eb="2">
      <t>ブ</t>
    </rPh>
    <phoneticPr fontId="1"/>
  </si>
  <si>
    <t>６部</t>
    <rPh sb="1" eb="2">
      <t>ブ</t>
    </rPh>
    <phoneticPr fontId="1"/>
  </si>
  <si>
    <t>７部</t>
    <rPh sb="1" eb="2">
      <t>ブ</t>
    </rPh>
    <phoneticPr fontId="1"/>
  </si>
  <si>
    <t>８部</t>
    <rPh sb="1" eb="2">
      <t>ブ</t>
    </rPh>
    <phoneticPr fontId="1"/>
  </si>
  <si>
    <t>○</t>
  </si>
  <si>
    <t>×</t>
  </si>
  <si>
    <t>コーポはるな</t>
    <phoneticPr fontId="1"/>
  </si>
  <si>
    <t>キャノンA</t>
    <phoneticPr fontId="1"/>
  </si>
  <si>
    <t>キャノンB</t>
    <phoneticPr fontId="1"/>
  </si>
  <si>
    <t>チーム名</t>
    <rPh sb="3" eb="4">
      <t>メイ</t>
    </rPh>
    <phoneticPr fontId="1"/>
  </si>
  <si>
    <t>一次リーグ（総当たり）</t>
  </si>
  <si>
    <t>二次リーグ</t>
  </si>
  <si>
    <t>合計</t>
  </si>
  <si>
    <t>朝陽B</t>
    <rPh sb="0" eb="1">
      <t>チョウ</t>
    </rPh>
    <rPh sb="1" eb="2">
      <t>ヨウ</t>
    </rPh>
    <phoneticPr fontId="1"/>
  </si>
  <si>
    <t>キヤノンA</t>
    <phoneticPr fontId="1"/>
  </si>
  <si>
    <t>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</si>
</sst>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位&quot;"/>
    <numFmt numFmtId="177" formatCode="#,##0&quot;位&quot;"/>
  </numFmts>
  <fonts count="2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4" fillId="0" borderId="0" xfId="0" applyFont="1"/>
    <xf numFmtId="0" fontId="5" fillId="0" borderId="1" xfId="0" applyFont="1" applyBorder="1" applyProtection="1">
      <protection locked="0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distributed" vertical="distributed" textRotation="255" indent="1" shrinkToFit="1"/>
      <protection locked="0"/>
    </xf>
    <xf numFmtId="0" fontId="4" fillId="0" borderId="2" xfId="0" applyFont="1" applyBorder="1" applyAlignment="1" applyProtection="1">
      <alignment horizontal="distributed" vertical="distributed" textRotation="255" indent="1" shrinkToFit="1"/>
      <protection locked="0"/>
    </xf>
    <xf numFmtId="0" fontId="4" fillId="0" borderId="3" xfId="0" applyFont="1" applyBorder="1" applyAlignment="1" applyProtection="1">
      <alignment horizontal="distributed" vertical="distributed" textRotation="255" indent="1" shrinkToFit="1"/>
      <protection locked="0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vertical="distributed" textRotation="255" indent="1"/>
    </xf>
    <xf numFmtId="0" fontId="14" fillId="0" borderId="1" xfId="0" applyFont="1" applyBorder="1" applyAlignment="1" applyProtection="1">
      <alignment vertical="distributed" textRotation="255" indent="1" shrinkToFit="1"/>
      <protection locked="0"/>
    </xf>
    <xf numFmtId="0" fontId="9" fillId="0" borderId="1" xfId="0" applyFont="1" applyBorder="1" applyAlignment="1" applyProtection="1">
      <alignment vertical="distributed" textRotation="255" indent="1" shrinkToFit="1"/>
      <protection locked="0"/>
    </xf>
    <xf numFmtId="0" fontId="4" fillId="0" borderId="2" xfId="0" applyFont="1" applyBorder="1" applyAlignment="1" applyProtection="1">
      <alignment vertical="distributed" textRotation="255" indent="1" shrinkToFit="1"/>
      <protection locked="0"/>
    </xf>
    <xf numFmtId="0" fontId="4" fillId="0" borderId="1" xfId="0" applyFont="1" applyBorder="1" applyAlignment="1" applyProtection="1">
      <alignment vertical="distributed" textRotation="255" indent="1" shrinkToFit="1"/>
      <protection locked="0"/>
    </xf>
    <xf numFmtId="0" fontId="11" fillId="0" borderId="1" xfId="0" applyFont="1" applyBorder="1" applyAlignment="1" applyProtection="1">
      <alignment vertical="distributed" textRotation="255" indent="1" shrinkToFit="1"/>
      <protection locked="0"/>
    </xf>
    <xf numFmtId="0" fontId="9" fillId="0" borderId="1" xfId="0" applyFont="1" applyBorder="1" applyAlignment="1">
      <alignment vertical="distributed" textRotation="255" indent="1"/>
    </xf>
    <xf numFmtId="0" fontId="4" fillId="0" borderId="2" xfId="0" applyFont="1" applyBorder="1" applyAlignment="1" applyProtection="1">
      <alignment horizontal="distributed" vertical="distributed" textRotation="255" wrapText="1" indent="1" shrinkToFit="1"/>
      <protection locked="0"/>
    </xf>
    <xf numFmtId="0" fontId="13" fillId="0" borderId="2" xfId="0" applyFont="1" applyBorder="1" applyAlignment="1" applyProtection="1">
      <alignment horizontal="distributed" vertical="distributed" textRotation="255" wrapText="1" indent="1" shrinkToFit="1"/>
      <protection locked="0"/>
    </xf>
    <xf numFmtId="0" fontId="10" fillId="0" borderId="2" xfId="0" applyFont="1" applyBorder="1" applyAlignment="1" applyProtection="1">
      <alignment horizontal="distributed" vertical="distributed" textRotation="255" wrapText="1" indent="1" shrinkToFit="1"/>
      <protection locked="0"/>
    </xf>
    <xf numFmtId="0" fontId="4" fillId="0" borderId="1" xfId="0" applyFont="1" applyBorder="1" applyAlignment="1" applyProtection="1">
      <alignment horizontal="center" vertical="distributed" textRotation="255" indent="1" shrinkToFit="1"/>
      <protection locked="0"/>
    </xf>
    <xf numFmtId="0" fontId="12" fillId="0" borderId="1" xfId="0" applyFont="1" applyBorder="1" applyAlignment="1" applyProtection="1">
      <alignment vertical="distributed" textRotation="255" indent="1" shrinkToFit="1"/>
      <protection locked="0"/>
    </xf>
    <xf numFmtId="0" fontId="16" fillId="0" borderId="1" xfId="0" applyFont="1" applyBorder="1" applyAlignment="1" applyProtection="1">
      <alignment vertical="distributed" textRotation="255" indent="1" shrinkToFit="1"/>
      <protection locked="0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distributed" textRotation="255" indent="1"/>
    </xf>
    <xf numFmtId="0" fontId="9" fillId="0" borderId="0" xfId="0" applyFont="1" applyBorder="1" applyAlignment="1">
      <alignment vertical="distributed" textRotation="255" indent="1"/>
    </xf>
    <xf numFmtId="0" fontId="4" fillId="0" borderId="1" xfId="0" applyFont="1" applyBorder="1" applyAlignment="1">
      <alignment horizontal="center" vertical="center"/>
    </xf>
    <xf numFmtId="0" fontId="18" fillId="0" borderId="0" xfId="0" applyFont="1"/>
    <xf numFmtId="0" fontId="14" fillId="0" borderId="0" xfId="0" applyFont="1"/>
    <xf numFmtId="0" fontId="0" fillId="0" borderId="8" xfId="0" applyBorder="1" applyAlignment="1">
      <alignment vertical="center"/>
    </xf>
    <xf numFmtId="0" fontId="17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vertical="distributed" textRotation="255" indent="1"/>
    </xf>
    <xf numFmtId="0" fontId="9" fillId="0" borderId="23" xfId="0" applyFont="1" applyBorder="1" applyAlignment="1">
      <alignment vertical="distributed" textRotation="255" indent="1"/>
    </xf>
    <xf numFmtId="0" fontId="4" fillId="0" borderId="24" xfId="0" applyFont="1" applyBorder="1" applyAlignment="1">
      <alignment vertical="distributed" textRotation="255" indent="1"/>
    </xf>
    <xf numFmtId="0" fontId="4" fillId="0" borderId="22" xfId="0" applyFont="1" applyBorder="1" applyAlignment="1">
      <alignment vertical="distributed" textRotation="255" indent="1"/>
    </xf>
    <xf numFmtId="0" fontId="4" fillId="0" borderId="30" xfId="0" applyFont="1" applyBorder="1" applyAlignment="1">
      <alignment vertical="distributed" textRotation="255" indent="1"/>
    </xf>
    <xf numFmtId="0" fontId="0" fillId="0" borderId="35" xfId="0" applyBorder="1" applyAlignment="1">
      <alignment vertical="center"/>
    </xf>
    <xf numFmtId="0" fontId="17" fillId="0" borderId="3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 applyProtection="1">
      <alignment horizontal="distributed" vertical="distributed" indent="1" shrinkToFit="1"/>
      <protection locked="0"/>
    </xf>
    <xf numFmtId="0" fontId="19" fillId="0" borderId="8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4" fillId="2" borderId="5" xfId="0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Alignment="1" applyProtection="1">
      <alignment horizontal="center"/>
      <protection locked="0"/>
    </xf>
    <xf numFmtId="0" fontId="4" fillId="0" borderId="49" xfId="0" applyFont="1" applyBorder="1" applyAlignment="1">
      <alignment vertical="distributed" textRotation="255" indent="1"/>
    </xf>
    <xf numFmtId="0" fontId="19" fillId="0" borderId="55" xfId="0" applyFont="1" applyBorder="1" applyAlignment="1">
      <alignment horizontal="center" vertical="center"/>
    </xf>
    <xf numFmtId="0" fontId="9" fillId="0" borderId="47" xfId="0" applyFont="1" applyBorder="1" applyAlignment="1">
      <alignment vertical="distributed" textRotation="255" indent="1"/>
    </xf>
    <xf numFmtId="0" fontId="4" fillId="0" borderId="48" xfId="0" applyFont="1" applyBorder="1" applyAlignment="1">
      <alignment vertical="distributed" textRotation="255" indent="1"/>
    </xf>
    <xf numFmtId="0" fontId="9" fillId="0" borderId="49" xfId="0" applyFont="1" applyBorder="1" applyAlignment="1">
      <alignment vertical="distributed" textRotation="255" indent="1"/>
    </xf>
    <xf numFmtId="0" fontId="9" fillId="0" borderId="25" xfId="0" applyFont="1" applyBorder="1" applyAlignment="1">
      <alignment vertical="distributed" textRotation="255" indent="1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 applyProtection="1">
      <alignment horizontal="distributed" vertical="distributed" indent="1" shrinkToFit="1"/>
      <protection locked="0"/>
    </xf>
    <xf numFmtId="0" fontId="4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distributed" vertical="center" indent="1" shrinkToFit="1"/>
      <protection locked="0"/>
    </xf>
    <xf numFmtId="176" fontId="4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 applyProtection="1">
      <alignment horizontal="distributed" vertical="center" indent="1" shrinkToFit="1"/>
      <protection locked="0"/>
    </xf>
    <xf numFmtId="0" fontId="14" fillId="0" borderId="6" xfId="0" applyFont="1" applyBorder="1" applyAlignment="1" applyProtection="1">
      <alignment horizontal="distributed" vertical="center" indent="1" shrinkToFi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distributed" vertical="center" indent="1" shrinkToFit="1"/>
      <protection locked="0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 applyProtection="1">
      <alignment horizontal="distributed" vertical="center" indent="1" shrinkToFit="1"/>
      <protection locked="0"/>
    </xf>
    <xf numFmtId="0" fontId="4" fillId="0" borderId="2" xfId="0" applyFont="1" applyBorder="1" applyAlignment="1" applyProtection="1">
      <alignment horizontal="distributed" vertical="center" indent="1" shrinkToFit="1"/>
      <protection locked="0"/>
    </xf>
    <xf numFmtId="0" fontId="4" fillId="0" borderId="6" xfId="0" applyFont="1" applyBorder="1" applyAlignment="1" applyProtection="1">
      <alignment horizontal="distributed" vertical="center" indent="1" shrinkToFit="1"/>
      <protection locked="0"/>
    </xf>
    <xf numFmtId="0" fontId="11" fillId="0" borderId="1" xfId="0" applyFont="1" applyBorder="1" applyAlignment="1" applyProtection="1">
      <alignment horizontal="distributed" vertical="center" indent="1" shrinkToFit="1"/>
      <protection locked="0"/>
    </xf>
    <xf numFmtId="0" fontId="4" fillId="0" borderId="0" xfId="0" applyFont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distributed" vertical="center" indent="1" shrinkToFit="1"/>
      <protection locked="0"/>
    </xf>
    <xf numFmtId="0" fontId="10" fillId="0" borderId="6" xfId="0" applyFont="1" applyBorder="1" applyAlignment="1" applyProtection="1">
      <alignment horizontal="distributed" vertical="center" indent="1" shrinkToFit="1"/>
      <protection locked="0"/>
    </xf>
    <xf numFmtId="0" fontId="13" fillId="0" borderId="2" xfId="0" applyFont="1" applyBorder="1" applyAlignment="1" applyProtection="1">
      <alignment horizontal="distributed" vertical="center" indent="1" shrinkToFit="1"/>
      <protection locked="0"/>
    </xf>
    <xf numFmtId="0" fontId="13" fillId="0" borderId="6" xfId="0" applyFont="1" applyBorder="1" applyAlignment="1" applyProtection="1">
      <alignment horizontal="distributed" vertical="center" indent="1" shrinkToFit="1"/>
      <protection locked="0"/>
    </xf>
    <xf numFmtId="0" fontId="12" fillId="0" borderId="2" xfId="0" applyFont="1" applyBorder="1" applyAlignment="1" applyProtection="1">
      <alignment horizontal="distributed" vertical="center" indent="1" shrinkToFit="1"/>
      <protection locked="0"/>
    </xf>
    <xf numFmtId="0" fontId="12" fillId="0" borderId="6" xfId="0" applyFont="1" applyBorder="1" applyAlignment="1" applyProtection="1">
      <alignment horizontal="distributed" vertical="center" indent="1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177" fontId="4" fillId="0" borderId="1" xfId="0" applyNumberFormat="1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176" fontId="0" fillId="0" borderId="51" xfId="0" applyNumberFormat="1" applyBorder="1" applyAlignment="1">
      <alignment horizontal="center" vertical="center"/>
    </xf>
    <xf numFmtId="0" fontId="19" fillId="0" borderId="2" xfId="0" applyNumberFormat="1" applyFont="1" applyBorder="1" applyAlignment="1">
      <alignment horizontal="center" vertical="center"/>
    </xf>
    <xf numFmtId="0" fontId="19" fillId="0" borderId="5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176" fontId="20" fillId="0" borderId="36" xfId="0" applyNumberFormat="1" applyFont="1" applyBorder="1" applyAlignment="1">
      <alignment horizontal="center" vertical="center"/>
    </xf>
    <xf numFmtId="176" fontId="20" fillId="0" borderId="51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0" fontId="19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20" fillId="0" borderId="26" xfId="0" applyNumberFormat="1" applyFont="1" applyBorder="1" applyAlignment="1">
      <alignment horizontal="center" vertical="center"/>
    </xf>
    <xf numFmtId="0" fontId="14" fillId="0" borderId="50" xfId="0" applyFont="1" applyBorder="1" applyAlignment="1" applyProtection="1">
      <alignment horizontal="distributed" vertical="center" indent="1" shrinkToFit="1"/>
      <protection locked="0"/>
    </xf>
    <xf numFmtId="0" fontId="14" fillId="0" borderId="19" xfId="0" applyFont="1" applyBorder="1" applyAlignment="1" applyProtection="1">
      <alignment horizontal="distributed" vertical="center" indent="1" shrinkToFit="1"/>
      <protection locked="0"/>
    </xf>
    <xf numFmtId="0" fontId="4" fillId="0" borderId="4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176" fontId="0" fillId="0" borderId="49" xfId="0" applyNumberFormat="1" applyBorder="1" applyAlignment="1">
      <alignment horizontal="center" vertical="center"/>
    </xf>
    <xf numFmtId="0" fontId="19" fillId="0" borderId="47" xfId="0" applyNumberFormat="1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176" fontId="20" fillId="0" borderId="49" xfId="0" applyNumberFormat="1" applyFont="1" applyBorder="1" applyAlignment="1">
      <alignment horizontal="center" vertical="center"/>
    </xf>
    <xf numFmtId="0" fontId="14" fillId="0" borderId="34" xfId="0" applyFont="1" applyBorder="1" applyAlignment="1" applyProtection="1">
      <alignment horizontal="distributed" vertical="distributed" indent="1" shrinkToFit="1"/>
      <protection locked="0"/>
    </xf>
    <xf numFmtId="0" fontId="14" fillId="0" borderId="19" xfId="0" applyFont="1" applyBorder="1" applyAlignment="1" applyProtection="1">
      <alignment horizontal="distributed" vertical="distributed" indent="1" shrinkToFit="1"/>
      <protection locked="0"/>
    </xf>
    <xf numFmtId="0" fontId="14" fillId="0" borderId="54" xfId="0" applyFont="1" applyBorder="1" applyAlignment="1" applyProtection="1">
      <alignment horizontal="distributed" vertical="distributed" indent="1" shrinkToFit="1"/>
      <protection locked="0"/>
    </xf>
    <xf numFmtId="0" fontId="4" fillId="0" borderId="36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 applyProtection="1">
      <alignment horizontal="distributed" vertical="distributed" indent="1" shrinkToFit="1"/>
      <protection locked="0"/>
    </xf>
    <xf numFmtId="0" fontId="4" fillId="0" borderId="0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4" fillId="0" borderId="34" xfId="0" applyFont="1" applyBorder="1" applyAlignment="1" applyProtection="1">
      <alignment horizontal="distributed" vertical="center" indent="1" shrinkToFit="1"/>
      <protection locked="0"/>
    </xf>
    <xf numFmtId="176" fontId="19" fillId="0" borderId="33" xfId="0" applyNumberFormat="1" applyFont="1" applyBorder="1" applyAlignment="1">
      <alignment horizontal="center" vertical="center"/>
    </xf>
    <xf numFmtId="176" fontId="19" fillId="0" borderId="20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176" fontId="19" fillId="0" borderId="44" xfId="0" applyNumberFormat="1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176" fontId="20" fillId="0" borderId="41" xfId="0" applyNumberFormat="1" applyFont="1" applyBorder="1" applyAlignment="1">
      <alignment horizontal="center" vertical="center"/>
    </xf>
    <xf numFmtId="0" fontId="14" fillId="0" borderId="40" xfId="0" applyFont="1" applyBorder="1" applyAlignment="1" applyProtection="1">
      <alignment horizontal="distributed" vertical="center" indent="1" shrinkToFit="1"/>
      <protection locked="0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4" fillId="0" borderId="11" xfId="0" applyFont="1" applyBorder="1" applyAlignment="1" applyProtection="1">
      <alignment horizontal="distributed" vertical="center" indent="1" shrinkToFit="1"/>
      <protection locked="0"/>
    </xf>
    <xf numFmtId="0" fontId="14" fillId="0" borderId="12" xfId="0" applyFont="1" applyBorder="1" applyAlignment="1" applyProtection="1">
      <alignment horizontal="distributed" vertical="center" indent="1" shrinkToFit="1"/>
      <protection locked="0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6" fontId="19" fillId="0" borderId="9" xfId="0" applyNumberFormat="1" applyFont="1" applyBorder="1" applyAlignment="1">
      <alignment horizontal="center" vertical="center"/>
    </xf>
    <xf numFmtId="176" fontId="19" fillId="0" borderId="16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176" fontId="20" fillId="0" borderId="27" xfId="0" applyNumberFormat="1" applyFont="1" applyBorder="1" applyAlignment="1">
      <alignment horizontal="center" vertical="center"/>
    </xf>
    <xf numFmtId="176" fontId="20" fillId="0" borderId="28" xfId="0" applyNumberFormat="1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176" fontId="19" fillId="0" borderId="36" xfId="0" applyNumberFormat="1" applyFont="1" applyBorder="1" applyAlignment="1">
      <alignment horizontal="center" vertical="center"/>
    </xf>
    <xf numFmtId="176" fontId="19" fillId="0" borderId="26" xfId="0" applyNumberFormat="1" applyFont="1" applyBorder="1" applyAlignment="1">
      <alignment horizontal="center" vertical="center"/>
    </xf>
    <xf numFmtId="176" fontId="19" fillId="0" borderId="49" xfId="0" applyNumberFormat="1" applyFont="1" applyBorder="1" applyAlignment="1">
      <alignment horizontal="center" vertical="center"/>
    </xf>
    <xf numFmtId="176" fontId="19" fillId="0" borderId="51" xfId="0" applyNumberFormat="1" applyFont="1" applyBorder="1" applyAlignment="1">
      <alignment horizontal="center" vertical="center"/>
    </xf>
    <xf numFmtId="0" fontId="14" fillId="0" borderId="11" xfId="0" applyFont="1" applyBorder="1" applyAlignment="1" applyProtection="1">
      <alignment horizontal="distributed" vertical="distributed" indent="1" shrinkToFit="1"/>
      <protection locked="0"/>
    </xf>
    <xf numFmtId="176" fontId="19" fillId="0" borderId="27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176" fontId="20" fillId="0" borderId="9" xfId="0" applyNumberFormat="1" applyFont="1" applyBorder="1" applyAlignment="1">
      <alignment horizontal="center" vertical="center"/>
    </xf>
    <xf numFmtId="176" fontId="20" fillId="0" borderId="20" xfId="0" applyNumberFormat="1" applyFont="1" applyBorder="1" applyAlignment="1">
      <alignment horizontal="center" vertical="center"/>
    </xf>
    <xf numFmtId="176" fontId="19" fillId="0" borderId="28" xfId="0" applyNumberFormat="1" applyFont="1" applyBorder="1" applyAlignment="1">
      <alignment horizontal="center" vertical="center"/>
    </xf>
    <xf numFmtId="0" fontId="19" fillId="0" borderId="17" xfId="0" applyNumberFormat="1" applyFont="1" applyBorder="1" applyAlignment="1">
      <alignment horizontal="center" vertical="center"/>
    </xf>
    <xf numFmtId="176" fontId="20" fillId="0" borderId="16" xfId="0" applyNumberFormat="1" applyFont="1" applyBorder="1" applyAlignment="1">
      <alignment horizontal="center" vertical="center"/>
    </xf>
    <xf numFmtId="0" fontId="14" fillId="0" borderId="12" xfId="0" applyFont="1" applyBorder="1" applyAlignment="1" applyProtection="1">
      <alignment horizontal="distributed" vertical="distributed" indent="1" shrinkToFit="1"/>
      <protection locked="0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distributed" vertical="center" indent="1" shrinkToFit="1"/>
      <protection locked="0"/>
    </xf>
    <xf numFmtId="176" fontId="20" fillId="0" borderId="46" xfId="0" applyNumberFormat="1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distributed" vertical="center" indent="1" shrinkToFit="1"/>
      <protection locked="0"/>
    </xf>
    <xf numFmtId="0" fontId="4" fillId="0" borderId="46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distributed" vertical="center" indent="1" shrinkToFit="1"/>
      <protection locked="0"/>
    </xf>
    <xf numFmtId="176" fontId="0" fillId="0" borderId="27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9" fillId="0" borderId="21" xfId="0" applyNumberFormat="1" applyFont="1" applyBorder="1" applyAlignment="1">
      <alignment horizontal="center" vertical="center"/>
    </xf>
    <xf numFmtId="0" fontId="19" fillId="0" borderId="15" xfId="0" applyNumberFormat="1" applyFont="1" applyBorder="1" applyAlignment="1">
      <alignment horizontal="center" vertical="center"/>
    </xf>
    <xf numFmtId="176" fontId="19" fillId="0" borderId="46" xfId="0" applyNumberFormat="1" applyFont="1" applyBorder="1" applyAlignment="1">
      <alignment horizontal="center" vertical="center"/>
    </xf>
    <xf numFmtId="0" fontId="19" fillId="0" borderId="13" xfId="0" applyNumberFormat="1" applyFont="1" applyBorder="1" applyAlignment="1">
      <alignment horizontal="center" vertical="center"/>
    </xf>
    <xf numFmtId="0" fontId="19" fillId="0" borderId="14" xfId="0" applyNumberFormat="1" applyFont="1" applyBorder="1" applyAlignment="1">
      <alignment horizontal="center" vertical="center"/>
    </xf>
    <xf numFmtId="0" fontId="19" fillId="0" borderId="18" xfId="0" applyNumberFormat="1" applyFont="1" applyBorder="1" applyAlignment="1">
      <alignment horizontal="center" vertical="center"/>
    </xf>
    <xf numFmtId="0" fontId="14" fillId="0" borderId="0" xfId="0" applyFont="1" applyBorder="1" applyAlignment="1" applyProtection="1">
      <alignment horizontal="distributed" vertical="center" indent="1" shrinkToFi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center" vertical="center"/>
    </xf>
    <xf numFmtId="176" fontId="20" fillId="0" borderId="12" xfId="0" applyNumberFormat="1" applyFont="1" applyBorder="1" applyAlignment="1">
      <alignment horizontal="center" vertical="center"/>
    </xf>
    <xf numFmtId="176" fontId="20" fillId="0" borderId="10" xfId="0" applyNumberFormat="1" applyFont="1" applyBorder="1" applyAlignment="1">
      <alignment horizontal="center" vertical="center"/>
    </xf>
    <xf numFmtId="0" fontId="14" fillId="0" borderId="10" xfId="0" applyFont="1" applyBorder="1" applyAlignment="1" applyProtection="1">
      <alignment horizontal="distributed" vertical="center" indent="1" shrinkToFit="1"/>
      <protection locked="0"/>
    </xf>
    <xf numFmtId="0" fontId="4" fillId="0" borderId="59" xfId="0" applyFont="1" applyBorder="1" applyAlignment="1" applyProtection="1">
      <alignment horizontal="distributed" vertical="center" indent="1" shrinkToFit="1"/>
      <protection locked="0"/>
    </xf>
    <xf numFmtId="0" fontId="4" fillId="0" borderId="60" xfId="0" applyFont="1" applyBorder="1" applyAlignment="1" applyProtection="1">
      <alignment horizontal="distributed" vertical="center" indent="1" shrinkToFit="1"/>
      <protection locked="0"/>
    </xf>
    <xf numFmtId="0" fontId="0" fillId="0" borderId="4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56" xfId="0" applyFont="1" applyBorder="1" applyAlignment="1" applyProtection="1">
      <alignment horizontal="distributed" vertical="center" indent="1" shrinkToFit="1"/>
      <protection locked="0"/>
    </xf>
    <xf numFmtId="0" fontId="4" fillId="0" borderId="57" xfId="0" applyFont="1" applyBorder="1" applyAlignment="1" applyProtection="1">
      <alignment horizontal="distributed" vertical="center" indent="1" shrinkToFit="1"/>
      <protection locked="0"/>
    </xf>
    <xf numFmtId="0" fontId="0" fillId="0" borderId="14" xfId="0" applyBorder="1" applyAlignment="1">
      <alignment horizontal="center" vertical="center"/>
    </xf>
    <xf numFmtId="0" fontId="4" fillId="0" borderId="19" xfId="0" applyFont="1" applyBorder="1" applyAlignment="1" applyProtection="1">
      <alignment horizontal="distributed" vertical="center" indent="1" shrinkToFit="1"/>
      <protection locked="0"/>
    </xf>
    <xf numFmtId="176" fontId="20" fillId="0" borderId="34" xfId="0" applyNumberFormat="1" applyFont="1" applyBorder="1" applyAlignment="1">
      <alignment horizontal="center" vertical="center"/>
    </xf>
    <xf numFmtId="176" fontId="20" fillId="0" borderId="19" xfId="0" applyNumberFormat="1" applyFont="1" applyBorder="1" applyAlignment="1">
      <alignment horizontal="center" vertical="center"/>
    </xf>
    <xf numFmtId="176" fontId="20" fillId="0" borderId="54" xfId="0" applyNumberFormat="1" applyFont="1" applyBorder="1" applyAlignment="1">
      <alignment horizontal="center" vertical="center"/>
    </xf>
    <xf numFmtId="0" fontId="4" fillId="0" borderId="61" xfId="0" applyFont="1" applyBorder="1" applyAlignment="1" applyProtection="1">
      <alignment horizontal="distributed" vertical="center" indent="1" shrinkToFit="1"/>
      <protection locked="0"/>
    </xf>
    <xf numFmtId="0" fontId="4" fillId="0" borderId="58" xfId="0" applyFont="1" applyBorder="1" applyAlignment="1" applyProtection="1">
      <alignment horizontal="distributed" vertical="center" indent="1" shrinkToFit="1"/>
      <protection locked="0"/>
    </xf>
    <xf numFmtId="0" fontId="14" fillId="0" borderId="10" xfId="0" applyFont="1" applyBorder="1" applyAlignment="1" applyProtection="1">
      <alignment horizontal="distributed" vertical="distributed" indent="1" shrinkToFit="1"/>
      <protection locked="0"/>
    </xf>
    <xf numFmtId="0" fontId="14" fillId="0" borderId="54" xfId="0" applyFont="1" applyBorder="1" applyAlignment="1" applyProtection="1">
      <alignment horizontal="distributed" vertical="center" indent="1" shrinkToFit="1"/>
      <protection locked="0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76" fontId="20" fillId="0" borderId="50" xfId="0" applyNumberFormat="1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4" fillId="0" borderId="50" xfId="0" applyFont="1" applyBorder="1" applyAlignment="1" applyProtection="1">
      <alignment horizontal="distributed" vertical="distributed" inden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3</xdr:row>
      <xdr:rowOff>0</xdr:rowOff>
    </xdr:from>
    <xdr:to>
      <xdr:col>10</xdr:col>
      <xdr:colOff>0</xdr:colOff>
      <xdr:row>13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>
          <a:cxnSpLocks noChangeShapeType="1"/>
        </xdr:cNvCxnSpPr>
      </xdr:nvCxnSpPr>
      <xdr:spPr bwMode="auto">
        <a:xfrm>
          <a:off x="3299460" y="2152650"/>
          <a:ext cx="2120265" cy="19050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35560</xdr:colOff>
      <xdr:row>17</xdr:row>
      <xdr:rowOff>1885950</xdr:rowOff>
    </xdr:from>
    <xdr:to>
      <xdr:col>11</xdr:col>
      <xdr:colOff>24606</xdr:colOff>
      <xdr:row>29</xdr:row>
      <xdr:rowOff>165100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>
          <a:cxnSpLocks noChangeShapeType="1"/>
        </xdr:cNvCxnSpPr>
      </xdr:nvCxnSpPr>
      <xdr:spPr bwMode="auto">
        <a:xfrm>
          <a:off x="2988310" y="7143750"/>
          <a:ext cx="2313146" cy="22098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10</xdr:col>
      <xdr:colOff>13607</xdr:colOff>
      <xdr:row>13</xdr:row>
      <xdr:rowOff>27214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>
          <a:cxnSpLocks noChangeShapeType="1"/>
        </xdr:cNvCxnSpPr>
      </xdr:nvCxnSpPr>
      <xdr:spPr bwMode="auto">
        <a:xfrm>
          <a:off x="2000250" y="2149929"/>
          <a:ext cx="2871107" cy="1932214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0</xdr:colOff>
      <xdr:row>18</xdr:row>
      <xdr:rowOff>0</xdr:rowOff>
    </xdr:from>
    <xdr:to>
      <xdr:col>10</xdr:col>
      <xdr:colOff>0</xdr:colOff>
      <xdr:row>28</xdr:row>
      <xdr:rowOff>27214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CxnSpPr>
          <a:cxnSpLocks noChangeShapeType="1"/>
        </xdr:cNvCxnSpPr>
      </xdr:nvCxnSpPr>
      <xdr:spPr bwMode="auto">
        <a:xfrm>
          <a:off x="1990725" y="2152650"/>
          <a:ext cx="2857500" cy="1932214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3</xdr:row>
      <xdr:rowOff>0</xdr:rowOff>
    </xdr:from>
    <xdr:to>
      <xdr:col>10</xdr:col>
      <xdr:colOff>0</xdr:colOff>
      <xdr:row>13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>
          <a:off x="1653540" y="2186940"/>
          <a:ext cx="5676900" cy="416814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22860</xdr:colOff>
      <xdr:row>18</xdr:row>
      <xdr:rowOff>0</xdr:rowOff>
    </xdr:from>
    <xdr:to>
      <xdr:col>11</xdr:col>
      <xdr:colOff>11906</xdr:colOff>
      <xdr:row>30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>
          <a:cxnSpLocks noChangeShapeType="1"/>
        </xdr:cNvCxnSpPr>
      </xdr:nvCxnSpPr>
      <xdr:spPr bwMode="auto">
        <a:xfrm>
          <a:off x="2013585" y="2152650"/>
          <a:ext cx="3418046" cy="22860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9</xdr:col>
      <xdr:colOff>0</xdr:colOff>
      <xdr:row>11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>
          <a:cxnSpLocks noChangeShapeType="1"/>
        </xdr:cNvCxnSpPr>
      </xdr:nvCxnSpPr>
      <xdr:spPr bwMode="auto">
        <a:xfrm>
          <a:off x="1630680" y="2186940"/>
          <a:ext cx="4648200" cy="33909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0</xdr:colOff>
      <xdr:row>15</xdr:row>
      <xdr:rowOff>0</xdr:rowOff>
    </xdr:from>
    <xdr:to>
      <xdr:col>10</xdr:col>
      <xdr:colOff>0</xdr:colOff>
      <xdr:row>25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>
          <a:cxnSpLocks noChangeShapeType="1"/>
        </xdr:cNvCxnSpPr>
      </xdr:nvCxnSpPr>
      <xdr:spPr bwMode="auto">
        <a:xfrm>
          <a:off x="1990725" y="2152650"/>
          <a:ext cx="2857500" cy="19050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11906</xdr:rowOff>
    </xdr:from>
    <xdr:to>
      <xdr:col>9</xdr:col>
      <xdr:colOff>0</xdr:colOff>
      <xdr:row>10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CxnSpPr>
          <a:cxnSpLocks noChangeShapeType="1"/>
        </xdr:cNvCxnSpPr>
      </xdr:nvCxnSpPr>
      <xdr:spPr bwMode="auto">
        <a:xfrm>
          <a:off x="1809750" y="2166937"/>
          <a:ext cx="2286000" cy="1512094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0</xdr:colOff>
      <xdr:row>14</xdr:row>
      <xdr:rowOff>11906</xdr:rowOff>
    </xdr:from>
    <xdr:to>
      <xdr:col>10</xdr:col>
      <xdr:colOff>18288</xdr:colOff>
      <xdr:row>24</xdr:row>
      <xdr:rowOff>42672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>
          <a:cxnSpLocks noChangeShapeType="1"/>
        </xdr:cNvCxnSpPr>
      </xdr:nvCxnSpPr>
      <xdr:spPr bwMode="auto">
        <a:xfrm>
          <a:off x="2962656" y="5717762"/>
          <a:ext cx="2456688" cy="1920526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21167</xdr:colOff>
      <xdr:row>2</xdr:row>
      <xdr:rowOff>1513416</xdr:rowOff>
    </xdr:from>
    <xdr:to>
      <xdr:col>10</xdr:col>
      <xdr:colOff>0</xdr:colOff>
      <xdr:row>13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CxnSpPr>
          <a:cxnSpLocks noChangeShapeType="1"/>
        </xdr:cNvCxnSpPr>
      </xdr:nvCxnSpPr>
      <xdr:spPr bwMode="auto">
        <a:xfrm>
          <a:off x="1830917" y="2137833"/>
          <a:ext cx="2836333" cy="1915584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0</xdr:colOff>
      <xdr:row>18</xdr:row>
      <xdr:rowOff>11906</xdr:rowOff>
    </xdr:from>
    <xdr:to>
      <xdr:col>10</xdr:col>
      <xdr:colOff>0</xdr:colOff>
      <xdr:row>28</xdr:row>
      <xdr:rowOff>23813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CxnSpPr>
          <a:cxnSpLocks noChangeShapeType="1"/>
        </xdr:cNvCxnSpPr>
      </xdr:nvCxnSpPr>
      <xdr:spPr bwMode="auto">
        <a:xfrm>
          <a:off x="1990725" y="2164556"/>
          <a:ext cx="2857500" cy="1916907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3</xdr:row>
      <xdr:rowOff>22860</xdr:rowOff>
    </xdr:from>
    <xdr:to>
      <xdr:col>9</xdr:col>
      <xdr:colOff>0</xdr:colOff>
      <xdr:row>11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CxnSpPr>
          <a:cxnSpLocks noChangeShapeType="1"/>
        </xdr:cNvCxnSpPr>
      </xdr:nvCxnSpPr>
      <xdr:spPr bwMode="auto">
        <a:xfrm>
          <a:off x="1638300" y="2186940"/>
          <a:ext cx="4655820" cy="342138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7620</xdr:colOff>
      <xdr:row>16</xdr:row>
      <xdr:rowOff>0</xdr:rowOff>
    </xdr:from>
    <xdr:to>
      <xdr:col>10</xdr:col>
      <xdr:colOff>0</xdr:colOff>
      <xdr:row>26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CxnSpPr>
          <a:cxnSpLocks noChangeShapeType="1"/>
        </xdr:cNvCxnSpPr>
      </xdr:nvCxnSpPr>
      <xdr:spPr bwMode="auto">
        <a:xfrm>
          <a:off x="1998345" y="2152650"/>
          <a:ext cx="2849880" cy="19050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9</xdr:col>
      <xdr:colOff>0</xdr:colOff>
      <xdr:row>11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CxnSpPr>
          <a:cxnSpLocks noChangeShapeType="1"/>
        </xdr:cNvCxnSpPr>
      </xdr:nvCxnSpPr>
      <xdr:spPr bwMode="auto">
        <a:xfrm>
          <a:off x="1630680" y="2247900"/>
          <a:ext cx="4678680" cy="34290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0</xdr:colOff>
      <xdr:row>3</xdr:row>
      <xdr:rowOff>0</xdr:rowOff>
    </xdr:from>
    <xdr:to>
      <xdr:col>9</xdr:col>
      <xdr:colOff>0</xdr:colOff>
      <xdr:row>11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CxnSpPr>
          <a:cxnSpLocks noChangeShapeType="1"/>
        </xdr:cNvCxnSpPr>
      </xdr:nvCxnSpPr>
      <xdr:spPr bwMode="auto">
        <a:xfrm>
          <a:off x="1809750" y="2236470"/>
          <a:ext cx="5143500" cy="342138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0</xdr:colOff>
      <xdr:row>16</xdr:row>
      <xdr:rowOff>0</xdr:rowOff>
    </xdr:from>
    <xdr:to>
      <xdr:col>9</xdr:col>
      <xdr:colOff>565547</xdr:colOff>
      <xdr:row>26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CxnSpPr>
          <a:cxnSpLocks noChangeShapeType="1"/>
        </xdr:cNvCxnSpPr>
      </xdr:nvCxnSpPr>
      <xdr:spPr bwMode="auto">
        <a:xfrm>
          <a:off x="1990725" y="2228850"/>
          <a:ext cx="2851547" cy="19050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V30"/>
  <sheetViews>
    <sheetView topLeftCell="A4" zoomScale="120" zoomScaleNormal="120" workbookViewId="0">
      <selection activeCell="K15" sqref="K15"/>
    </sheetView>
  </sheetViews>
  <sheetFormatPr defaultColWidth="8.875" defaultRowHeight="14.25" x14ac:dyDescent="0.15"/>
  <cols>
    <col min="1" max="4" width="5.625" style="1" customWidth="1"/>
    <col min="5" max="5" width="20.5" style="1" customWidth="1"/>
    <col min="6" max="15" width="5.625" style="1" customWidth="1"/>
    <col min="16" max="16" width="8.875" style="1"/>
    <col min="17" max="17" width="7.5" style="1" customWidth="1"/>
    <col min="18" max="18" width="5.875" style="1" customWidth="1"/>
    <col min="19" max="19" width="22.625" style="1" customWidth="1"/>
    <col min="20" max="16384" width="8.875" style="1"/>
  </cols>
  <sheetData>
    <row r="1" spans="1:22" ht="35.450000000000003" customHeight="1" x14ac:dyDescent="0.15">
      <c r="A1" s="70" t="s">
        <v>125</v>
      </c>
      <c r="B1" s="70"/>
      <c r="C1" s="70"/>
      <c r="D1" s="70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22" x14ac:dyDescent="0.15">
      <c r="A2" s="2"/>
      <c r="B2" s="2"/>
      <c r="C2" s="2"/>
      <c r="D2" s="2"/>
      <c r="E2" s="3"/>
      <c r="F2" s="4">
        <v>1</v>
      </c>
      <c r="G2" s="4">
        <v>2</v>
      </c>
      <c r="H2" s="4">
        <v>3</v>
      </c>
      <c r="I2" s="4">
        <v>4</v>
      </c>
      <c r="J2" s="4">
        <v>5</v>
      </c>
      <c r="K2" s="72" t="s">
        <v>1</v>
      </c>
      <c r="L2" s="72" t="s">
        <v>2</v>
      </c>
      <c r="M2" s="72" t="s">
        <v>3</v>
      </c>
      <c r="N2" s="72" t="s">
        <v>4</v>
      </c>
    </row>
    <row r="3" spans="1:22" ht="120.6" customHeight="1" x14ac:dyDescent="0.15">
      <c r="A3" s="22" t="s">
        <v>123</v>
      </c>
      <c r="B3" s="28" t="s">
        <v>121</v>
      </c>
      <c r="C3" s="28" t="s">
        <v>122</v>
      </c>
      <c r="D3" s="22" t="s">
        <v>124</v>
      </c>
      <c r="E3" s="5" t="s">
        <v>126</v>
      </c>
      <c r="F3" s="23" t="s">
        <v>11</v>
      </c>
      <c r="G3" s="34" t="s">
        <v>9</v>
      </c>
      <c r="H3" s="23" t="s">
        <v>7</v>
      </c>
      <c r="I3" s="23" t="s">
        <v>12</v>
      </c>
      <c r="J3" s="23" t="s">
        <v>8</v>
      </c>
      <c r="K3" s="72"/>
      <c r="L3" s="72"/>
      <c r="M3" s="72"/>
      <c r="N3" s="72"/>
      <c r="Q3" s="18"/>
      <c r="R3" s="18"/>
      <c r="S3" s="18"/>
    </row>
    <row r="4" spans="1:22" ht="15" customHeight="1" x14ac:dyDescent="0.15">
      <c r="A4" s="72" t="s">
        <v>96</v>
      </c>
      <c r="B4" s="73">
        <v>8</v>
      </c>
      <c r="C4" s="73">
        <v>2</v>
      </c>
      <c r="D4" s="73">
        <v>20</v>
      </c>
      <c r="E4" s="75" t="s">
        <v>11</v>
      </c>
      <c r="F4" s="15"/>
      <c r="G4" s="15" t="s">
        <v>150</v>
      </c>
      <c r="H4" s="15" t="s">
        <v>150</v>
      </c>
      <c r="I4" s="15" t="s">
        <v>150</v>
      </c>
      <c r="J4" s="15" t="s">
        <v>149</v>
      </c>
      <c r="K4" s="72">
        <f>COUNTIF(F4:J4,"○")</f>
        <v>1</v>
      </c>
      <c r="L4" s="72">
        <f>COUNTIF(F4:J4,"×")</f>
        <v>3</v>
      </c>
      <c r="M4" s="72">
        <f>SUM(F5:J5)</f>
        <v>6</v>
      </c>
      <c r="N4" s="76">
        <f>_xlfn.RANK.EQ(P4,$P$4:$P$13)</f>
        <v>3</v>
      </c>
      <c r="P4" s="42">
        <f>K4*1000+M4</f>
        <v>1006</v>
      </c>
      <c r="Q4" s="12"/>
      <c r="R4" s="11"/>
      <c r="S4" s="13"/>
      <c r="T4" s="14"/>
      <c r="U4" s="14"/>
      <c r="V4" s="14"/>
    </row>
    <row r="5" spans="1:22" ht="15" customHeight="1" x14ac:dyDescent="0.15">
      <c r="A5" s="72"/>
      <c r="B5" s="74"/>
      <c r="C5" s="74"/>
      <c r="D5" s="74"/>
      <c r="E5" s="75"/>
      <c r="F5" s="16"/>
      <c r="G5" s="16">
        <v>2</v>
      </c>
      <c r="H5" s="16">
        <v>1</v>
      </c>
      <c r="I5" s="16">
        <v>0</v>
      </c>
      <c r="J5" s="16">
        <v>3</v>
      </c>
      <c r="K5" s="72"/>
      <c r="L5" s="72"/>
      <c r="M5" s="72"/>
      <c r="N5" s="76"/>
      <c r="P5" s="42"/>
      <c r="Q5" s="12"/>
      <c r="R5" s="11"/>
      <c r="S5" s="13"/>
      <c r="T5" s="14"/>
      <c r="U5" s="14"/>
      <c r="V5" s="14"/>
    </row>
    <row r="6" spans="1:22" ht="15" customHeight="1" x14ac:dyDescent="0.15">
      <c r="A6" s="72" t="s">
        <v>97</v>
      </c>
      <c r="B6" s="73">
        <v>7</v>
      </c>
      <c r="C6" s="73">
        <v>3</v>
      </c>
      <c r="D6" s="73">
        <v>20</v>
      </c>
      <c r="E6" s="77" t="s">
        <v>9</v>
      </c>
      <c r="F6" s="15" t="s">
        <v>149</v>
      </c>
      <c r="G6" s="15"/>
      <c r="H6" s="15" t="s">
        <v>149</v>
      </c>
      <c r="I6" s="15" t="s">
        <v>149</v>
      </c>
      <c r="J6" s="15" t="s">
        <v>149</v>
      </c>
      <c r="K6" s="72">
        <f>COUNTIF(F6:J6,"○")</f>
        <v>4</v>
      </c>
      <c r="L6" s="72">
        <f>COUNTIF(F6:J6,"×")</f>
        <v>0</v>
      </c>
      <c r="M6" s="72">
        <f>SUM(F7:J7)</f>
        <v>9</v>
      </c>
      <c r="N6" s="76">
        <f t="shared" ref="N6" si="0">_xlfn.RANK.EQ(P6,$P$4:$P$13)</f>
        <v>1</v>
      </c>
      <c r="P6" s="42">
        <f t="shared" ref="P6" si="1">K6*1000+M6</f>
        <v>4009</v>
      </c>
      <c r="Q6" s="12"/>
      <c r="R6" s="11"/>
      <c r="S6" s="13"/>
      <c r="T6" s="14"/>
      <c r="U6" s="14"/>
      <c r="V6" s="14"/>
    </row>
    <row r="7" spans="1:22" ht="15" customHeight="1" x14ac:dyDescent="0.15">
      <c r="A7" s="72"/>
      <c r="B7" s="74"/>
      <c r="C7" s="74"/>
      <c r="D7" s="74"/>
      <c r="E7" s="78"/>
      <c r="F7" s="16">
        <v>2</v>
      </c>
      <c r="G7" s="16"/>
      <c r="H7" s="16">
        <v>2</v>
      </c>
      <c r="I7" s="16">
        <v>3</v>
      </c>
      <c r="J7" s="16">
        <v>2</v>
      </c>
      <c r="K7" s="72"/>
      <c r="L7" s="72"/>
      <c r="M7" s="72"/>
      <c r="N7" s="76"/>
      <c r="P7" s="42"/>
      <c r="Q7" s="12"/>
      <c r="R7" s="11"/>
      <c r="S7" s="13"/>
      <c r="T7" s="14"/>
      <c r="U7" s="14"/>
      <c r="V7" s="14"/>
    </row>
    <row r="8" spans="1:22" ht="15" customHeight="1" x14ac:dyDescent="0.15">
      <c r="A8" s="72" t="s">
        <v>98</v>
      </c>
      <c r="B8" s="73">
        <v>7</v>
      </c>
      <c r="C8" s="73">
        <v>3</v>
      </c>
      <c r="D8" s="73">
        <v>20</v>
      </c>
      <c r="E8" s="77" t="s">
        <v>7</v>
      </c>
      <c r="F8" s="15" t="s">
        <v>149</v>
      </c>
      <c r="G8" s="15" t="s">
        <v>150</v>
      </c>
      <c r="H8" s="15"/>
      <c r="I8" s="15" t="s">
        <v>150</v>
      </c>
      <c r="J8" s="15" t="s">
        <v>150</v>
      </c>
      <c r="K8" s="72">
        <f>COUNTIF(F8:J8,"○")</f>
        <v>1</v>
      </c>
      <c r="L8" s="72">
        <f>COUNTIF(F8:J8,"×")</f>
        <v>3</v>
      </c>
      <c r="M8" s="72">
        <f>SUM(F9:J9)</f>
        <v>5</v>
      </c>
      <c r="N8" s="76">
        <f t="shared" ref="N8" si="2">_xlfn.RANK.EQ(P8,$P$4:$P$13)</f>
        <v>4</v>
      </c>
      <c r="P8" s="42">
        <f t="shared" ref="P8" si="3">K8*1000+M8</f>
        <v>1005</v>
      </c>
      <c r="Q8" s="12"/>
      <c r="R8" s="11"/>
      <c r="S8" s="13"/>
      <c r="T8" s="14"/>
      <c r="U8" s="14"/>
      <c r="V8" s="14"/>
    </row>
    <row r="9" spans="1:22" ht="15" customHeight="1" x14ac:dyDescent="0.15">
      <c r="A9" s="72"/>
      <c r="B9" s="74"/>
      <c r="C9" s="74"/>
      <c r="D9" s="74"/>
      <c r="E9" s="78"/>
      <c r="F9" s="16">
        <v>2</v>
      </c>
      <c r="G9" s="16">
        <v>1</v>
      </c>
      <c r="H9" s="16"/>
      <c r="I9" s="16">
        <v>1</v>
      </c>
      <c r="J9" s="16">
        <v>1</v>
      </c>
      <c r="K9" s="72"/>
      <c r="L9" s="72"/>
      <c r="M9" s="72"/>
      <c r="N9" s="76"/>
      <c r="P9" s="42"/>
      <c r="Q9" s="12"/>
      <c r="R9" s="11"/>
      <c r="S9" s="13"/>
      <c r="T9" s="14"/>
      <c r="U9" s="14"/>
      <c r="V9" s="14"/>
    </row>
    <row r="10" spans="1:22" ht="15" customHeight="1" x14ac:dyDescent="0.15">
      <c r="A10" s="72" t="s">
        <v>99</v>
      </c>
      <c r="B10" s="73">
        <v>7</v>
      </c>
      <c r="C10" s="73">
        <v>3</v>
      </c>
      <c r="D10" s="73">
        <v>18</v>
      </c>
      <c r="E10" s="77" t="s">
        <v>12</v>
      </c>
      <c r="F10" s="15" t="s">
        <v>149</v>
      </c>
      <c r="G10" s="15" t="s">
        <v>150</v>
      </c>
      <c r="H10" s="15" t="s">
        <v>149</v>
      </c>
      <c r="I10" s="15"/>
      <c r="J10" s="15" t="s">
        <v>149</v>
      </c>
      <c r="K10" s="72">
        <f>COUNTIF(F10:J10,"○")</f>
        <v>3</v>
      </c>
      <c r="L10" s="72">
        <f>COUNTIF(F10:J10,"×")</f>
        <v>1</v>
      </c>
      <c r="M10" s="72">
        <f>SUM(F11:J11)</f>
        <v>7</v>
      </c>
      <c r="N10" s="76">
        <f t="shared" ref="N10" si="4">_xlfn.RANK.EQ(P10,$P$4:$P$13)</f>
        <v>2</v>
      </c>
      <c r="P10" s="42">
        <f t="shared" ref="P10" si="5">K10*1000+M10</f>
        <v>3007</v>
      </c>
      <c r="Q10" s="12"/>
      <c r="R10" s="11"/>
      <c r="S10" s="13"/>
      <c r="T10" s="14"/>
      <c r="U10" s="14"/>
      <c r="V10" s="14"/>
    </row>
    <row r="11" spans="1:22" ht="15" customHeight="1" x14ac:dyDescent="0.15">
      <c r="A11" s="72"/>
      <c r="B11" s="74"/>
      <c r="C11" s="74"/>
      <c r="D11" s="74"/>
      <c r="E11" s="78"/>
      <c r="F11" s="16">
        <v>3</v>
      </c>
      <c r="G11" s="16">
        <v>0</v>
      </c>
      <c r="H11" s="16">
        <v>2</v>
      </c>
      <c r="I11" s="16"/>
      <c r="J11" s="16">
        <v>2</v>
      </c>
      <c r="K11" s="72"/>
      <c r="L11" s="72"/>
      <c r="M11" s="72"/>
      <c r="N11" s="76"/>
      <c r="P11" s="42"/>
      <c r="Q11" s="12"/>
      <c r="R11" s="11"/>
      <c r="S11" s="13"/>
      <c r="T11" s="14"/>
      <c r="U11" s="14"/>
      <c r="V11" s="14"/>
    </row>
    <row r="12" spans="1:22" ht="15" customHeight="1" x14ac:dyDescent="0.15">
      <c r="A12" s="72" t="s">
        <v>100</v>
      </c>
      <c r="B12" s="73">
        <v>7</v>
      </c>
      <c r="C12" s="73">
        <v>3</v>
      </c>
      <c r="D12" s="73">
        <v>17</v>
      </c>
      <c r="E12" s="77" t="s">
        <v>8</v>
      </c>
      <c r="F12" s="15" t="s">
        <v>150</v>
      </c>
      <c r="G12" s="15" t="s">
        <v>150</v>
      </c>
      <c r="H12" s="15" t="s">
        <v>149</v>
      </c>
      <c r="I12" s="15" t="s">
        <v>150</v>
      </c>
      <c r="J12" s="15"/>
      <c r="K12" s="72">
        <f>COUNTIF(F12:J12,"○")</f>
        <v>1</v>
      </c>
      <c r="L12" s="72">
        <f>COUNTIF(F12:J12,"×")</f>
        <v>3</v>
      </c>
      <c r="M12" s="72">
        <f>SUM(F13:J13)</f>
        <v>4</v>
      </c>
      <c r="N12" s="76">
        <f t="shared" ref="N12" si="6">_xlfn.RANK.EQ(P12,$P$4:$P$13)</f>
        <v>5</v>
      </c>
      <c r="P12" s="42">
        <f t="shared" ref="P12" si="7">K12*1000+M12</f>
        <v>1004</v>
      </c>
      <c r="Q12" s="12"/>
      <c r="R12" s="11"/>
      <c r="S12" s="13"/>
      <c r="T12" s="14"/>
      <c r="U12" s="14"/>
      <c r="V12" s="14"/>
    </row>
    <row r="13" spans="1:22" ht="15" customHeight="1" x14ac:dyDescent="0.15">
      <c r="A13" s="72"/>
      <c r="B13" s="74"/>
      <c r="C13" s="74"/>
      <c r="D13" s="74"/>
      <c r="E13" s="78"/>
      <c r="F13" s="16">
        <v>0</v>
      </c>
      <c r="G13" s="16">
        <v>1</v>
      </c>
      <c r="H13" s="16">
        <v>2</v>
      </c>
      <c r="I13" s="16">
        <v>1</v>
      </c>
      <c r="J13" s="16"/>
      <c r="K13" s="72"/>
      <c r="L13" s="72"/>
      <c r="M13" s="72"/>
      <c r="N13" s="76"/>
      <c r="P13" s="42"/>
      <c r="Q13" s="12"/>
      <c r="R13" s="11"/>
      <c r="S13" s="13"/>
      <c r="T13" s="14"/>
      <c r="U13" s="14"/>
      <c r="V13" s="14"/>
    </row>
    <row r="16" spans="1:22" ht="50.1" customHeight="1" x14ac:dyDescent="0.15">
      <c r="A16" s="70" t="s">
        <v>127</v>
      </c>
      <c r="B16" s="70"/>
      <c r="C16" s="70"/>
      <c r="D16" s="70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</row>
    <row r="17" spans="1:17" x14ac:dyDescent="0.15">
      <c r="A17" s="2"/>
      <c r="B17" s="21"/>
      <c r="C17" s="21"/>
      <c r="D17" s="21"/>
      <c r="E17" s="79" t="s">
        <v>128</v>
      </c>
      <c r="F17" s="4">
        <v>6</v>
      </c>
      <c r="G17" s="4">
        <v>7</v>
      </c>
      <c r="H17" s="4">
        <v>8</v>
      </c>
      <c r="I17" s="4">
        <v>9</v>
      </c>
      <c r="J17" s="4">
        <v>10</v>
      </c>
      <c r="K17" s="4">
        <v>11</v>
      </c>
      <c r="L17" s="72" t="s">
        <v>1</v>
      </c>
      <c r="M17" s="72" t="s">
        <v>2</v>
      </c>
      <c r="N17" s="72" t="s">
        <v>3</v>
      </c>
      <c r="O17" s="72" t="s">
        <v>4</v>
      </c>
    </row>
    <row r="18" spans="1:17" ht="121.9" customHeight="1" x14ac:dyDescent="0.15">
      <c r="A18" s="22" t="s">
        <v>123</v>
      </c>
      <c r="B18" s="22" t="s">
        <v>121</v>
      </c>
      <c r="C18" s="22" t="s">
        <v>122</v>
      </c>
      <c r="D18" s="22" t="s">
        <v>124</v>
      </c>
      <c r="E18" s="79"/>
      <c r="F18" s="23" t="s">
        <v>5</v>
      </c>
      <c r="G18" s="23" t="s">
        <v>129</v>
      </c>
      <c r="H18" s="23" t="s">
        <v>6</v>
      </c>
      <c r="I18" s="23" t="s">
        <v>10</v>
      </c>
      <c r="J18" s="23" t="s">
        <v>130</v>
      </c>
      <c r="K18" s="23" t="s">
        <v>69</v>
      </c>
      <c r="L18" s="72"/>
      <c r="M18" s="72"/>
      <c r="N18" s="72"/>
      <c r="O18" s="72"/>
    </row>
    <row r="19" spans="1:17" x14ac:dyDescent="0.15">
      <c r="A19" s="72" t="s">
        <v>101</v>
      </c>
      <c r="B19" s="73">
        <v>6</v>
      </c>
      <c r="C19" s="73">
        <v>4</v>
      </c>
      <c r="D19" s="73">
        <v>16</v>
      </c>
      <c r="E19" s="75" t="s">
        <v>5</v>
      </c>
      <c r="F19" s="15"/>
      <c r="G19" s="15" t="s">
        <v>149</v>
      </c>
      <c r="H19" s="15" t="s">
        <v>149</v>
      </c>
      <c r="I19" s="15" t="s">
        <v>150</v>
      </c>
      <c r="J19" s="15" t="s">
        <v>149</v>
      </c>
      <c r="K19" s="15" t="s">
        <v>149</v>
      </c>
      <c r="L19" s="72">
        <f>COUNTIF(F19:K19,"○")</f>
        <v>4</v>
      </c>
      <c r="M19" s="72">
        <f>COUNTIF(F19:K19,"×")</f>
        <v>1</v>
      </c>
      <c r="N19" s="72">
        <f>SUM(F20:K20)</f>
        <v>10</v>
      </c>
      <c r="O19" s="76">
        <f>_xlfn.RANK.EQ(Q19,$Q$19:$Q$29)</f>
        <v>1</v>
      </c>
      <c r="Q19" s="42">
        <f t="shared" ref="Q19:Q29" si="8">L19*100+N19</f>
        <v>410</v>
      </c>
    </row>
    <row r="20" spans="1:17" x14ac:dyDescent="0.15">
      <c r="A20" s="72"/>
      <c r="B20" s="74"/>
      <c r="C20" s="74"/>
      <c r="D20" s="74"/>
      <c r="E20" s="75"/>
      <c r="F20" s="16"/>
      <c r="G20" s="16">
        <v>2</v>
      </c>
      <c r="H20" s="16">
        <v>2</v>
      </c>
      <c r="I20" s="16">
        <v>1</v>
      </c>
      <c r="J20" s="16">
        <v>3</v>
      </c>
      <c r="K20" s="16">
        <v>2</v>
      </c>
      <c r="L20" s="72"/>
      <c r="M20" s="72"/>
      <c r="N20" s="72"/>
      <c r="O20" s="76"/>
      <c r="Q20" s="42"/>
    </row>
    <row r="21" spans="1:17" x14ac:dyDescent="0.15">
      <c r="A21" s="72" t="s">
        <v>102</v>
      </c>
      <c r="B21" s="73">
        <v>5</v>
      </c>
      <c r="C21" s="73">
        <v>5</v>
      </c>
      <c r="D21" s="73">
        <v>15</v>
      </c>
      <c r="E21" s="77" t="s">
        <v>70</v>
      </c>
      <c r="F21" s="15" t="s">
        <v>150</v>
      </c>
      <c r="G21" s="15"/>
      <c r="H21" s="15" t="s">
        <v>150</v>
      </c>
      <c r="I21" s="15" t="s">
        <v>149</v>
      </c>
      <c r="J21" s="15" t="s">
        <v>150</v>
      </c>
      <c r="K21" s="57" t="s">
        <v>149</v>
      </c>
      <c r="L21" s="72">
        <f>COUNTIF(F21:K21,"○")</f>
        <v>2</v>
      </c>
      <c r="M21" s="72">
        <f>COUNTIF(F21:K21,"×")</f>
        <v>3</v>
      </c>
      <c r="N21" s="72">
        <f>SUM(F22:K22)</f>
        <v>8</v>
      </c>
      <c r="O21" s="76">
        <f t="shared" ref="O21" si="9">_xlfn.RANK.EQ(Q21,$Q$19:$Q$29)</f>
        <v>4</v>
      </c>
      <c r="Q21" s="42">
        <f t="shared" si="8"/>
        <v>208</v>
      </c>
    </row>
    <row r="22" spans="1:17" x14ac:dyDescent="0.15">
      <c r="A22" s="72"/>
      <c r="B22" s="74"/>
      <c r="C22" s="74"/>
      <c r="D22" s="74"/>
      <c r="E22" s="78"/>
      <c r="F22" s="16">
        <v>1</v>
      </c>
      <c r="G22" s="16"/>
      <c r="H22" s="16">
        <v>1</v>
      </c>
      <c r="I22" s="16">
        <v>3</v>
      </c>
      <c r="J22" s="16">
        <v>1</v>
      </c>
      <c r="K22" s="58">
        <v>2</v>
      </c>
      <c r="L22" s="72"/>
      <c r="M22" s="72"/>
      <c r="N22" s="72"/>
      <c r="O22" s="76"/>
      <c r="Q22" s="42"/>
    </row>
    <row r="23" spans="1:17" x14ac:dyDescent="0.15">
      <c r="A23" s="72" t="s">
        <v>103</v>
      </c>
      <c r="B23" s="73">
        <v>4</v>
      </c>
      <c r="C23" s="73">
        <v>6</v>
      </c>
      <c r="D23" s="73">
        <v>12</v>
      </c>
      <c r="E23" s="77" t="s">
        <v>6</v>
      </c>
      <c r="F23" s="15" t="s">
        <v>150</v>
      </c>
      <c r="G23" s="15" t="s">
        <v>149</v>
      </c>
      <c r="H23" s="15"/>
      <c r="I23" s="15" t="s">
        <v>149</v>
      </c>
      <c r="J23" s="15" t="s">
        <v>149</v>
      </c>
      <c r="K23" s="15" t="s">
        <v>150</v>
      </c>
      <c r="L23" s="72">
        <f>COUNTIF(F23:K23,"○")</f>
        <v>3</v>
      </c>
      <c r="M23" s="72">
        <f>COUNTIF(F23:K23,"×")</f>
        <v>2</v>
      </c>
      <c r="N23" s="72">
        <f>SUM(F24:K24)</f>
        <v>9</v>
      </c>
      <c r="O23" s="76">
        <f t="shared" ref="O23" si="10">_xlfn.RANK.EQ(Q23,$Q$19:$Q$29)</f>
        <v>3</v>
      </c>
      <c r="Q23" s="42">
        <f t="shared" si="8"/>
        <v>309</v>
      </c>
    </row>
    <row r="24" spans="1:17" x14ac:dyDescent="0.15">
      <c r="A24" s="72"/>
      <c r="B24" s="74"/>
      <c r="C24" s="74"/>
      <c r="D24" s="74"/>
      <c r="E24" s="78"/>
      <c r="F24" s="16">
        <v>1</v>
      </c>
      <c r="G24" s="16">
        <v>2</v>
      </c>
      <c r="H24" s="16"/>
      <c r="I24" s="16">
        <v>3</v>
      </c>
      <c r="J24" s="16">
        <v>2</v>
      </c>
      <c r="K24" s="16">
        <v>1</v>
      </c>
      <c r="L24" s="72"/>
      <c r="M24" s="72"/>
      <c r="N24" s="72"/>
      <c r="O24" s="76"/>
      <c r="Q24" s="42"/>
    </row>
    <row r="25" spans="1:17" x14ac:dyDescent="0.15">
      <c r="A25" s="72" t="s">
        <v>104</v>
      </c>
      <c r="B25" s="73">
        <v>2</v>
      </c>
      <c r="C25" s="73">
        <v>8</v>
      </c>
      <c r="D25" s="73">
        <v>10</v>
      </c>
      <c r="E25" s="77" t="s">
        <v>10</v>
      </c>
      <c r="F25" s="15" t="s">
        <v>149</v>
      </c>
      <c r="G25" s="15" t="s">
        <v>150</v>
      </c>
      <c r="H25" s="15" t="s">
        <v>150</v>
      </c>
      <c r="I25" s="15"/>
      <c r="J25" s="15" t="s">
        <v>150</v>
      </c>
      <c r="K25" s="15" t="s">
        <v>150</v>
      </c>
      <c r="L25" s="72">
        <f>COUNTIF(F25:K25,"○")</f>
        <v>1</v>
      </c>
      <c r="M25" s="72">
        <f>COUNTIF(F25:K25,"×")</f>
        <v>4</v>
      </c>
      <c r="N25" s="72">
        <f>SUM(F26:K26)</f>
        <v>2</v>
      </c>
      <c r="O25" s="76">
        <f t="shared" ref="O25" si="11">_xlfn.RANK.EQ(Q25,$Q$19:$Q$29)</f>
        <v>6</v>
      </c>
      <c r="Q25" s="42">
        <f t="shared" si="8"/>
        <v>102</v>
      </c>
    </row>
    <row r="26" spans="1:17" x14ac:dyDescent="0.15">
      <c r="A26" s="72"/>
      <c r="B26" s="74"/>
      <c r="C26" s="74"/>
      <c r="D26" s="74"/>
      <c r="E26" s="78"/>
      <c r="F26" s="16">
        <v>2</v>
      </c>
      <c r="G26" s="16">
        <v>0</v>
      </c>
      <c r="H26" s="16">
        <v>0</v>
      </c>
      <c r="I26" s="16"/>
      <c r="J26" s="16">
        <v>0</v>
      </c>
      <c r="K26" s="16">
        <v>0</v>
      </c>
      <c r="L26" s="72"/>
      <c r="M26" s="72"/>
      <c r="N26" s="72"/>
      <c r="O26" s="76"/>
      <c r="Q26" s="42"/>
    </row>
    <row r="27" spans="1:17" x14ac:dyDescent="0.15">
      <c r="A27" s="72" t="s">
        <v>105</v>
      </c>
      <c r="B27" s="73">
        <v>1</v>
      </c>
      <c r="C27" s="73">
        <v>9</v>
      </c>
      <c r="D27" s="73">
        <v>9</v>
      </c>
      <c r="E27" s="77" t="s">
        <v>130</v>
      </c>
      <c r="F27" s="15" t="s">
        <v>150</v>
      </c>
      <c r="G27" s="15" t="s">
        <v>149</v>
      </c>
      <c r="H27" s="15" t="s">
        <v>150</v>
      </c>
      <c r="I27" s="15" t="s">
        <v>149</v>
      </c>
      <c r="J27" s="15"/>
      <c r="K27" s="15" t="s">
        <v>150</v>
      </c>
      <c r="L27" s="72">
        <f>COUNTIF(F27:K27,"○")</f>
        <v>2</v>
      </c>
      <c r="M27" s="72">
        <f>COUNTIF(F27:K27,"×")</f>
        <v>3</v>
      </c>
      <c r="N27" s="72">
        <f>SUM(F28:K28)</f>
        <v>6</v>
      </c>
      <c r="O27" s="76">
        <f t="shared" ref="O27" si="12">_xlfn.RANK.EQ(Q27,$Q$19:$Q$29)</f>
        <v>5</v>
      </c>
      <c r="Q27" s="42">
        <f t="shared" si="8"/>
        <v>206</v>
      </c>
    </row>
    <row r="28" spans="1:17" x14ac:dyDescent="0.15">
      <c r="A28" s="72"/>
      <c r="B28" s="74"/>
      <c r="C28" s="74"/>
      <c r="D28" s="74"/>
      <c r="E28" s="78"/>
      <c r="F28" s="16">
        <v>0</v>
      </c>
      <c r="G28" s="16">
        <v>2</v>
      </c>
      <c r="H28" s="16">
        <v>1</v>
      </c>
      <c r="I28" s="16">
        <v>3</v>
      </c>
      <c r="J28" s="16"/>
      <c r="K28" s="16">
        <v>0</v>
      </c>
      <c r="L28" s="72"/>
      <c r="M28" s="72"/>
      <c r="N28" s="72"/>
      <c r="O28" s="76"/>
      <c r="Q28" s="42"/>
    </row>
    <row r="29" spans="1:17" x14ac:dyDescent="0.15">
      <c r="A29" s="72" t="s">
        <v>106</v>
      </c>
      <c r="B29" s="73">
        <v>1</v>
      </c>
      <c r="C29" s="73">
        <v>9</v>
      </c>
      <c r="D29" s="73">
        <v>8</v>
      </c>
      <c r="E29" s="77" t="s">
        <v>69</v>
      </c>
      <c r="F29" s="15" t="s">
        <v>150</v>
      </c>
      <c r="G29" s="15" t="s">
        <v>150</v>
      </c>
      <c r="H29" s="15" t="s">
        <v>149</v>
      </c>
      <c r="I29" s="15" t="s">
        <v>149</v>
      </c>
      <c r="J29" s="15" t="s">
        <v>149</v>
      </c>
      <c r="K29" s="15"/>
      <c r="L29" s="72">
        <f>COUNTIF(F29:K29,"○")</f>
        <v>3</v>
      </c>
      <c r="M29" s="72">
        <f>COUNTIF(F29:K29,"×")</f>
        <v>2</v>
      </c>
      <c r="N29" s="72">
        <f>SUM(F30:K30)</f>
        <v>10</v>
      </c>
      <c r="O29" s="76">
        <f t="shared" ref="O29" si="13">_xlfn.RANK.EQ(Q29,$Q$19:$Q$29)</f>
        <v>2</v>
      </c>
      <c r="Q29" s="42">
        <f t="shared" si="8"/>
        <v>310</v>
      </c>
    </row>
    <row r="30" spans="1:17" x14ac:dyDescent="0.15">
      <c r="A30" s="72"/>
      <c r="B30" s="74"/>
      <c r="C30" s="74"/>
      <c r="D30" s="74"/>
      <c r="E30" s="78"/>
      <c r="F30" s="16">
        <v>1</v>
      </c>
      <c r="G30" s="16">
        <v>1</v>
      </c>
      <c r="H30" s="16">
        <v>2</v>
      </c>
      <c r="I30" s="16">
        <v>3</v>
      </c>
      <c r="J30" s="16">
        <v>3</v>
      </c>
      <c r="K30" s="16"/>
      <c r="L30" s="72"/>
      <c r="M30" s="72"/>
      <c r="N30" s="72"/>
      <c r="O30" s="76"/>
      <c r="Q30" s="42"/>
    </row>
  </sheetData>
  <mergeCells count="110">
    <mergeCell ref="N29:N30"/>
    <mergeCell ref="O29:O30"/>
    <mergeCell ref="M27:M28"/>
    <mergeCell ref="N27:N28"/>
    <mergeCell ref="O27:O28"/>
    <mergeCell ref="A29:A30"/>
    <mergeCell ref="B29:B30"/>
    <mergeCell ref="C29:C30"/>
    <mergeCell ref="D29:D30"/>
    <mergeCell ref="E29:E30"/>
    <mergeCell ref="L29:L30"/>
    <mergeCell ref="M29:M30"/>
    <mergeCell ref="A27:A28"/>
    <mergeCell ref="B27:B28"/>
    <mergeCell ref="C27:C28"/>
    <mergeCell ref="D27:D28"/>
    <mergeCell ref="E27:E28"/>
    <mergeCell ref="L27:L28"/>
    <mergeCell ref="A25:A26"/>
    <mergeCell ref="B25:B26"/>
    <mergeCell ref="C25:C26"/>
    <mergeCell ref="D25:D26"/>
    <mergeCell ref="E25:E26"/>
    <mergeCell ref="L25:L26"/>
    <mergeCell ref="M25:M26"/>
    <mergeCell ref="N25:N26"/>
    <mergeCell ref="O25:O26"/>
    <mergeCell ref="A23:A24"/>
    <mergeCell ref="B23:B24"/>
    <mergeCell ref="C23:C24"/>
    <mergeCell ref="D23:D24"/>
    <mergeCell ref="E23:E24"/>
    <mergeCell ref="L23:L24"/>
    <mergeCell ref="M23:M24"/>
    <mergeCell ref="N23:N24"/>
    <mergeCell ref="O23:O24"/>
    <mergeCell ref="M19:M20"/>
    <mergeCell ref="N19:N20"/>
    <mergeCell ref="O19:O20"/>
    <mergeCell ref="A21:A22"/>
    <mergeCell ref="B21:B22"/>
    <mergeCell ref="C21:C22"/>
    <mergeCell ref="D21:D22"/>
    <mergeCell ref="E21:E22"/>
    <mergeCell ref="L21:L22"/>
    <mergeCell ref="M21:M22"/>
    <mergeCell ref="A19:A20"/>
    <mergeCell ref="B19:B20"/>
    <mergeCell ref="C19:C20"/>
    <mergeCell ref="D19:D20"/>
    <mergeCell ref="E19:E20"/>
    <mergeCell ref="L19:L20"/>
    <mergeCell ref="N21:N22"/>
    <mergeCell ref="O21:O22"/>
    <mergeCell ref="E17:E18"/>
    <mergeCell ref="L17:L18"/>
    <mergeCell ref="M17:M18"/>
    <mergeCell ref="N17:N18"/>
    <mergeCell ref="O17:O18"/>
    <mergeCell ref="N10:N11"/>
    <mergeCell ref="A12:A13"/>
    <mergeCell ref="B12:B13"/>
    <mergeCell ref="C12:C13"/>
    <mergeCell ref="D12:D13"/>
    <mergeCell ref="E12:E13"/>
    <mergeCell ref="K12:K13"/>
    <mergeCell ref="L12:L13"/>
    <mergeCell ref="M12:M13"/>
    <mergeCell ref="N12:N13"/>
    <mergeCell ref="A10:A11"/>
    <mergeCell ref="B10:B11"/>
    <mergeCell ref="C10:C11"/>
    <mergeCell ref="D10:D11"/>
    <mergeCell ref="E10:E11"/>
    <mergeCell ref="K10:K11"/>
    <mergeCell ref="L10:L11"/>
    <mergeCell ref="M10:M11"/>
    <mergeCell ref="A16:O16"/>
    <mergeCell ref="A8:A9"/>
    <mergeCell ref="B8:B9"/>
    <mergeCell ref="C8:C9"/>
    <mergeCell ref="D8:D9"/>
    <mergeCell ref="E8:E9"/>
    <mergeCell ref="K8:K9"/>
    <mergeCell ref="L8:L9"/>
    <mergeCell ref="M8:M9"/>
    <mergeCell ref="N8:N9"/>
    <mergeCell ref="A6:A7"/>
    <mergeCell ref="B6:B7"/>
    <mergeCell ref="C6:C7"/>
    <mergeCell ref="D6:D7"/>
    <mergeCell ref="E6:E7"/>
    <mergeCell ref="K6:K7"/>
    <mergeCell ref="L6:L7"/>
    <mergeCell ref="M6:M7"/>
    <mergeCell ref="N6:N7"/>
    <mergeCell ref="A1:N1"/>
    <mergeCell ref="K2:K3"/>
    <mergeCell ref="L2:L3"/>
    <mergeCell ref="M2:M3"/>
    <mergeCell ref="N2:N3"/>
    <mergeCell ref="A4:A5"/>
    <mergeCell ref="B4:B5"/>
    <mergeCell ref="C4:C5"/>
    <mergeCell ref="D4:D5"/>
    <mergeCell ref="E4:E5"/>
    <mergeCell ref="K4:K5"/>
    <mergeCell ref="L4:L5"/>
    <mergeCell ref="M4:M5"/>
    <mergeCell ref="N4:N5"/>
  </mergeCells>
  <phoneticPr fontId="1"/>
  <dataValidations count="2">
    <dataValidation type="list" allowBlank="1" showInputMessage="1" showErrorMessage="1" sqref="F9:J9 F13:J13 F11:J11 F7:J7 F5:J5 F30:K30 F22:K22 F26:K26 F24:K24 F28:K28 F20:K20">
      <formula1>"0,1,2,3"</formula1>
    </dataValidation>
    <dataValidation type="list" allowBlank="1" showInputMessage="1" showErrorMessage="1" sqref="F6:J6 F10:J10 F8:J8 F12:J12 F29:K29 F21:K21 G25:K25 F23:K23 F27:K27 F4:J4 F19:K19">
      <formula1>"○,×"</formula1>
    </dataValidation>
  </dataValidations>
  <pageMargins left="0.25" right="0.25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B1:L169"/>
  <sheetViews>
    <sheetView topLeftCell="A118" workbookViewId="0">
      <selection activeCell="D125" sqref="D125:D126"/>
    </sheetView>
  </sheetViews>
  <sheetFormatPr defaultRowHeight="13.5" x14ac:dyDescent="0.15"/>
  <cols>
    <col min="2" max="2" width="6.25" customWidth="1"/>
    <col min="3" max="3" width="19.25" customWidth="1"/>
    <col min="4" max="6" width="4.625" customWidth="1"/>
    <col min="7" max="7" width="6" customWidth="1"/>
    <col min="8" max="8" width="6.5" customWidth="1"/>
    <col min="9" max="9" width="19.625" customWidth="1"/>
    <col min="10" max="11" width="3.5" customWidth="1"/>
    <col min="12" max="12" width="5.125" customWidth="1"/>
  </cols>
  <sheetData>
    <row r="1" spans="2:12" ht="14.25" thickBot="1" x14ac:dyDescent="0.2"/>
    <row r="2" spans="2:12" ht="21" customHeight="1" thickBot="1" x14ac:dyDescent="0.2">
      <c r="B2" s="217" t="s">
        <v>138</v>
      </c>
      <c r="C2" s="218"/>
      <c r="D2" s="218"/>
      <c r="E2" s="218"/>
      <c r="F2" s="219"/>
      <c r="H2" s="217" t="s">
        <v>139</v>
      </c>
      <c r="I2" s="218"/>
      <c r="J2" s="218"/>
      <c r="K2" s="218"/>
      <c r="L2" s="219"/>
    </row>
    <row r="3" spans="2:12" ht="65.25" thickBot="1" x14ac:dyDescent="0.2">
      <c r="B3" s="46" t="s">
        <v>132</v>
      </c>
      <c r="C3" s="55" t="s">
        <v>154</v>
      </c>
      <c r="D3" s="47" t="s">
        <v>133</v>
      </c>
      <c r="E3" s="47" t="s">
        <v>134</v>
      </c>
      <c r="F3" s="48" t="s">
        <v>135</v>
      </c>
      <c r="H3" s="46" t="s">
        <v>132</v>
      </c>
      <c r="I3" s="55" t="s">
        <v>154</v>
      </c>
      <c r="J3" s="47" t="s">
        <v>133</v>
      </c>
      <c r="K3" s="47" t="s">
        <v>134</v>
      </c>
      <c r="L3" s="48" t="s">
        <v>135</v>
      </c>
    </row>
    <row r="4" spans="2:12" ht="13.15" customHeight="1" x14ac:dyDescent="0.15">
      <c r="B4" s="246">
        <f>+'順位表（詳細）'!K10</f>
        <v>2</v>
      </c>
      <c r="C4" s="248" t="s">
        <v>12</v>
      </c>
      <c r="D4" s="245">
        <f>+'順位表（詳細）'!L10</f>
        <v>11</v>
      </c>
      <c r="E4" s="125">
        <f>+'順位表（詳細）'!M10</f>
        <v>3</v>
      </c>
      <c r="F4" s="126">
        <f>+'順位表（詳細）'!N10</f>
        <v>27</v>
      </c>
      <c r="H4" s="246">
        <f>+'順位表（詳細）'!K23</f>
        <v>6</v>
      </c>
      <c r="I4" s="117" t="s">
        <v>5</v>
      </c>
      <c r="J4" s="245">
        <f>+'順位表（詳細）'!L23</f>
        <v>10</v>
      </c>
      <c r="K4" s="125">
        <f>+'順位表（詳細）'!M23</f>
        <v>5</v>
      </c>
      <c r="L4" s="126">
        <f>+'順位表（詳細）'!N23</f>
        <v>26</v>
      </c>
    </row>
    <row r="5" spans="2:12" ht="13.15" customHeight="1" x14ac:dyDescent="0.15">
      <c r="B5" s="234"/>
      <c r="C5" s="129"/>
      <c r="D5" s="241"/>
      <c r="E5" s="114"/>
      <c r="F5" s="115"/>
      <c r="H5" s="234"/>
      <c r="I5" s="118"/>
      <c r="J5" s="241"/>
      <c r="K5" s="114"/>
      <c r="L5" s="115"/>
    </row>
    <row r="6" spans="2:12" ht="13.15" customHeight="1" x14ac:dyDescent="0.15">
      <c r="B6" s="233">
        <f>+'順位表（詳細）'!K6</f>
        <v>1</v>
      </c>
      <c r="C6" s="128" t="s">
        <v>9</v>
      </c>
      <c r="D6" s="244">
        <f>+'順位表（詳細）'!L6</f>
        <v>12</v>
      </c>
      <c r="E6" s="105">
        <f>+'順位表（詳細）'!M6</f>
        <v>2</v>
      </c>
      <c r="F6" s="107">
        <f>+'順位表（詳細）'!N6</f>
        <v>29</v>
      </c>
      <c r="H6" s="233">
        <f>+'順位表（詳細）'!K27</f>
        <v>8</v>
      </c>
      <c r="I6" s="147" t="s">
        <v>6</v>
      </c>
      <c r="J6" s="244">
        <f>+'順位表（詳細）'!L27</f>
        <v>7</v>
      </c>
      <c r="K6" s="105">
        <f>+'順位表（詳細）'!M27</f>
        <v>8</v>
      </c>
      <c r="L6" s="107">
        <f>+'順位表（詳細）'!N27</f>
        <v>21</v>
      </c>
    </row>
    <row r="7" spans="2:12" ht="13.15" customHeight="1" x14ac:dyDescent="0.15">
      <c r="B7" s="234"/>
      <c r="C7" s="129"/>
      <c r="D7" s="241"/>
      <c r="E7" s="114"/>
      <c r="F7" s="115"/>
      <c r="H7" s="234"/>
      <c r="I7" s="118"/>
      <c r="J7" s="241"/>
      <c r="K7" s="114"/>
      <c r="L7" s="115"/>
    </row>
    <row r="8" spans="2:12" ht="13.15" customHeight="1" x14ac:dyDescent="0.15">
      <c r="B8" s="233">
        <f>+'順位表（詳細）'!K4</f>
        <v>3</v>
      </c>
      <c r="C8" s="147" t="s">
        <v>11</v>
      </c>
      <c r="D8" s="244">
        <f>+'順位表（詳細）'!L4</f>
        <v>9</v>
      </c>
      <c r="E8" s="105">
        <f>+'順位表（詳細）'!M4</f>
        <v>5</v>
      </c>
      <c r="F8" s="107">
        <f>+'順位表（詳細）'!N4</f>
        <v>26</v>
      </c>
      <c r="H8" s="233">
        <f>+'順位表（詳細）'!K25</f>
        <v>7</v>
      </c>
      <c r="I8" s="147" t="s">
        <v>70</v>
      </c>
      <c r="J8" s="244">
        <f>+'順位表（詳細）'!L25</f>
        <v>7</v>
      </c>
      <c r="K8" s="105">
        <f>+'順位表（詳細）'!M25</f>
        <v>8</v>
      </c>
      <c r="L8" s="107">
        <f>+'順位表（詳細）'!N25</f>
        <v>23</v>
      </c>
    </row>
    <row r="9" spans="2:12" ht="13.15" customHeight="1" x14ac:dyDescent="0.15">
      <c r="B9" s="234"/>
      <c r="C9" s="118"/>
      <c r="D9" s="241"/>
      <c r="E9" s="114"/>
      <c r="F9" s="115"/>
      <c r="H9" s="234"/>
      <c r="I9" s="118"/>
      <c r="J9" s="241"/>
      <c r="K9" s="114"/>
      <c r="L9" s="115"/>
    </row>
    <row r="10" spans="2:12" ht="13.15" customHeight="1" x14ac:dyDescent="0.15">
      <c r="B10" s="233">
        <f>+'順位表（詳細）'!K12</f>
        <v>5</v>
      </c>
      <c r="C10" s="128" t="s">
        <v>8</v>
      </c>
      <c r="D10" s="244">
        <f>+'順位表（詳細）'!L12</f>
        <v>9</v>
      </c>
      <c r="E10" s="105">
        <f>+'順位表（詳細）'!M12</f>
        <v>5</v>
      </c>
      <c r="F10" s="107">
        <f>+'順位表（詳細）'!N12</f>
        <v>24</v>
      </c>
      <c r="H10" s="233">
        <f>+'順位表（詳細）'!K29</f>
        <v>11</v>
      </c>
      <c r="I10" s="147" t="s">
        <v>10</v>
      </c>
      <c r="J10" s="244">
        <f>+'順位表（詳細）'!L29</f>
        <v>3</v>
      </c>
      <c r="K10" s="105">
        <f>+'順位表（詳細）'!M29</f>
        <v>12</v>
      </c>
      <c r="L10" s="107">
        <f>+'順位表（詳細）'!N29</f>
        <v>12</v>
      </c>
    </row>
    <row r="11" spans="2:12" ht="13.15" customHeight="1" x14ac:dyDescent="0.15">
      <c r="B11" s="234"/>
      <c r="C11" s="129"/>
      <c r="D11" s="241"/>
      <c r="E11" s="114"/>
      <c r="F11" s="115"/>
      <c r="H11" s="234"/>
      <c r="I11" s="118"/>
      <c r="J11" s="241"/>
      <c r="K11" s="114"/>
      <c r="L11" s="115"/>
    </row>
    <row r="12" spans="2:12" ht="13.15" customHeight="1" x14ac:dyDescent="0.15">
      <c r="B12" s="233">
        <f>+'順位表（詳細）'!K8</f>
        <v>4</v>
      </c>
      <c r="C12" s="128" t="s">
        <v>7</v>
      </c>
      <c r="D12" s="244">
        <f>+'順位表（詳細）'!L8</f>
        <v>9</v>
      </c>
      <c r="E12" s="105">
        <f>+'順位表（詳細）'!M8</f>
        <v>5</v>
      </c>
      <c r="F12" s="107">
        <f>+'順位表（詳細）'!N8</f>
        <v>25</v>
      </c>
      <c r="H12" s="233">
        <f>+'順位表（詳細）'!K33</f>
        <v>9</v>
      </c>
      <c r="I12" s="147" t="s">
        <v>69</v>
      </c>
      <c r="J12" s="244">
        <f>+'順位表（詳細）'!L33</f>
        <v>4</v>
      </c>
      <c r="K12" s="105">
        <f>+'順位表（詳細）'!M33</f>
        <v>11</v>
      </c>
      <c r="L12" s="107">
        <f>+'順位表（詳細）'!N33</f>
        <v>18</v>
      </c>
    </row>
    <row r="13" spans="2:12" ht="13.9" customHeight="1" thickBot="1" x14ac:dyDescent="0.2">
      <c r="B13" s="235"/>
      <c r="C13" s="130"/>
      <c r="D13" s="247"/>
      <c r="E13" s="106"/>
      <c r="F13" s="108"/>
      <c r="H13" s="234"/>
      <c r="I13" s="118"/>
      <c r="J13" s="241"/>
      <c r="K13" s="114"/>
      <c r="L13" s="115"/>
    </row>
    <row r="14" spans="2:12" ht="13.15" customHeight="1" x14ac:dyDescent="0.15">
      <c r="B14" s="140"/>
      <c r="C14" s="141"/>
      <c r="D14" s="140"/>
      <c r="E14" s="140"/>
      <c r="F14" s="140"/>
      <c r="H14" s="233">
        <f>+'順位表（詳細）'!K31</f>
        <v>10</v>
      </c>
      <c r="I14" s="147" t="s">
        <v>130</v>
      </c>
      <c r="J14" s="244">
        <f>+'順位表（詳細）'!L31</f>
        <v>3</v>
      </c>
      <c r="K14" s="105">
        <f>+'順位表（詳細）'!M31</f>
        <v>12</v>
      </c>
      <c r="L14" s="107">
        <f>+'順位表（詳細）'!N31</f>
        <v>15</v>
      </c>
    </row>
    <row r="15" spans="2:12" ht="13.9" customHeight="1" thickBot="1" x14ac:dyDescent="0.2">
      <c r="B15" s="140"/>
      <c r="C15" s="141"/>
      <c r="D15" s="140"/>
      <c r="E15" s="140"/>
      <c r="F15" s="140"/>
      <c r="H15" s="235"/>
      <c r="I15" s="239"/>
      <c r="J15" s="247"/>
      <c r="K15" s="106"/>
      <c r="L15" s="108"/>
    </row>
    <row r="16" spans="2:12" ht="13.15" customHeight="1" x14ac:dyDescent="0.15">
      <c r="B16" s="53"/>
      <c r="C16" s="54"/>
      <c r="D16" s="53"/>
      <c r="E16" s="53"/>
      <c r="F16" s="53"/>
    </row>
    <row r="17" spans="2:12" ht="14.25" thickBot="1" x14ac:dyDescent="0.2"/>
    <row r="18" spans="2:12" ht="21" customHeight="1" thickBot="1" x14ac:dyDescent="0.2">
      <c r="B18" s="217" t="s">
        <v>82</v>
      </c>
      <c r="C18" s="218"/>
      <c r="D18" s="218"/>
      <c r="E18" s="218"/>
      <c r="F18" s="219"/>
      <c r="H18" s="217" t="s">
        <v>84</v>
      </c>
      <c r="I18" s="218"/>
      <c r="J18" s="218"/>
      <c r="K18" s="218"/>
      <c r="L18" s="219"/>
    </row>
    <row r="19" spans="2:12" ht="62.45" customHeight="1" thickBot="1" x14ac:dyDescent="0.2">
      <c r="B19" s="46" t="s">
        <v>132</v>
      </c>
      <c r="C19" s="55" t="s">
        <v>154</v>
      </c>
      <c r="D19" s="47" t="s">
        <v>133</v>
      </c>
      <c r="E19" s="47" t="s">
        <v>134</v>
      </c>
      <c r="F19" s="48" t="s">
        <v>135</v>
      </c>
      <c r="H19" s="46" t="s">
        <v>132</v>
      </c>
      <c r="I19" s="55" t="s">
        <v>154</v>
      </c>
      <c r="J19" s="47" t="s">
        <v>133</v>
      </c>
      <c r="K19" s="47" t="s">
        <v>134</v>
      </c>
      <c r="L19" s="48" t="s">
        <v>135</v>
      </c>
    </row>
    <row r="20" spans="2:12" ht="13.15" customHeight="1" x14ac:dyDescent="0.15">
      <c r="B20" s="198">
        <f>+'順位表（詳細）'!K42</f>
        <v>1</v>
      </c>
      <c r="C20" s="223" t="s">
        <v>18</v>
      </c>
      <c r="D20" s="228">
        <f>+'順位表（詳細）'!L42</f>
        <v>10</v>
      </c>
      <c r="E20" s="228">
        <f>+'順位表（詳細）'!M42</f>
        <v>3</v>
      </c>
      <c r="F20" s="231">
        <f>+'順位表（詳細）'!N42</f>
        <v>28</v>
      </c>
      <c r="H20" s="198">
        <f>+'順位表（詳細）'!K63</f>
        <v>7</v>
      </c>
      <c r="I20" s="238" t="s">
        <v>19</v>
      </c>
      <c r="J20" s="228">
        <f>+'順位表（詳細）'!L63</f>
        <v>7</v>
      </c>
      <c r="K20" s="228">
        <f>+'順位表（詳細）'!M63</f>
        <v>6</v>
      </c>
      <c r="L20" s="231">
        <f>+'順位表（詳細）'!N63</f>
        <v>22</v>
      </c>
    </row>
    <row r="21" spans="2:12" ht="13.15" customHeight="1" x14ac:dyDescent="0.15">
      <c r="B21" s="176"/>
      <c r="C21" s="163"/>
      <c r="D21" s="203"/>
      <c r="E21" s="203"/>
      <c r="F21" s="204"/>
      <c r="H21" s="176"/>
      <c r="I21" s="186"/>
      <c r="J21" s="203"/>
      <c r="K21" s="203"/>
      <c r="L21" s="204"/>
    </row>
    <row r="22" spans="2:12" ht="13.15" customHeight="1" x14ac:dyDescent="0.15">
      <c r="B22" s="116">
        <f>+'順位表（詳細）'!K46</f>
        <v>2</v>
      </c>
      <c r="C22" s="186" t="s">
        <v>14</v>
      </c>
      <c r="D22" s="114">
        <f>+'順位表（詳細）'!L46</f>
        <v>10</v>
      </c>
      <c r="E22" s="114">
        <f>+'順位表（詳細）'!M46</f>
        <v>3</v>
      </c>
      <c r="F22" s="115">
        <f>+'順位表（詳細）'!N46</f>
        <v>26</v>
      </c>
      <c r="H22" s="116">
        <f>+'順位表（詳細）'!K61</f>
        <v>6</v>
      </c>
      <c r="I22" s="163" t="s">
        <v>16</v>
      </c>
      <c r="J22" s="114">
        <f>+'順位表（詳細）'!L61</f>
        <v>8</v>
      </c>
      <c r="K22" s="114">
        <f>+'順位表（詳細）'!M61</f>
        <v>5</v>
      </c>
      <c r="L22" s="115">
        <f>+'順位表（詳細）'!N61</f>
        <v>20</v>
      </c>
    </row>
    <row r="23" spans="2:12" ht="13.15" customHeight="1" x14ac:dyDescent="0.15">
      <c r="B23" s="176"/>
      <c r="C23" s="186"/>
      <c r="D23" s="203"/>
      <c r="E23" s="203"/>
      <c r="F23" s="204"/>
      <c r="H23" s="176"/>
      <c r="I23" s="163"/>
      <c r="J23" s="203"/>
      <c r="K23" s="203"/>
      <c r="L23" s="204"/>
    </row>
    <row r="24" spans="2:12" ht="13.15" customHeight="1" x14ac:dyDescent="0.15">
      <c r="B24" s="116">
        <f>+'順位表（詳細）'!K48</f>
        <v>3</v>
      </c>
      <c r="C24" s="186" t="s">
        <v>17</v>
      </c>
      <c r="D24" s="114">
        <f>+'順位表（詳細）'!L48</f>
        <v>9</v>
      </c>
      <c r="E24" s="114">
        <f>+'順位表（詳細）'!M48</f>
        <v>4</v>
      </c>
      <c r="F24" s="115">
        <f>+'順位表（詳細）'!N48</f>
        <v>24</v>
      </c>
      <c r="H24" s="116">
        <f>+'順位表（詳細）'!K65</f>
        <v>8</v>
      </c>
      <c r="I24" s="186" t="s">
        <v>45</v>
      </c>
      <c r="J24" s="114">
        <f>+'順位表（詳細）'!L65</f>
        <v>4</v>
      </c>
      <c r="K24" s="114">
        <f>+'順位表（詳細）'!M65</f>
        <v>9</v>
      </c>
      <c r="L24" s="115">
        <f>+'順位表（詳細）'!N65</f>
        <v>16</v>
      </c>
    </row>
    <row r="25" spans="2:12" ht="13.15" customHeight="1" x14ac:dyDescent="0.15">
      <c r="B25" s="176"/>
      <c r="C25" s="186"/>
      <c r="D25" s="203"/>
      <c r="E25" s="203"/>
      <c r="F25" s="204"/>
      <c r="H25" s="176"/>
      <c r="I25" s="186"/>
      <c r="J25" s="203"/>
      <c r="K25" s="203"/>
      <c r="L25" s="204"/>
    </row>
    <row r="26" spans="2:12" ht="13.15" customHeight="1" x14ac:dyDescent="0.15">
      <c r="B26" s="116">
        <f>+'順位表（詳細）'!K50</f>
        <v>4</v>
      </c>
      <c r="C26" s="186" t="s">
        <v>15</v>
      </c>
      <c r="D26" s="114">
        <f>+'順位表（詳細）'!L50</f>
        <v>7</v>
      </c>
      <c r="E26" s="114">
        <f>+'順位表（詳細）'!M50</f>
        <v>6</v>
      </c>
      <c r="F26" s="115">
        <f>+'順位表（詳細）'!N50</f>
        <v>21</v>
      </c>
      <c r="H26" s="116">
        <f>+'順位表（詳細）'!K67</f>
        <v>9</v>
      </c>
      <c r="I26" s="186" t="s">
        <v>71</v>
      </c>
      <c r="J26" s="114">
        <f>+'順位表（詳細）'!L67</f>
        <v>2</v>
      </c>
      <c r="K26" s="114">
        <f>+'順位表（詳細）'!M67</f>
        <v>11</v>
      </c>
      <c r="L26" s="115">
        <f>+'順位表（詳細）'!N67</f>
        <v>9</v>
      </c>
    </row>
    <row r="27" spans="2:12" ht="13.15" customHeight="1" x14ac:dyDescent="0.15">
      <c r="B27" s="176"/>
      <c r="C27" s="186"/>
      <c r="D27" s="203"/>
      <c r="E27" s="203"/>
      <c r="F27" s="204"/>
      <c r="H27" s="176"/>
      <c r="I27" s="186"/>
      <c r="J27" s="203"/>
      <c r="K27" s="203"/>
      <c r="L27" s="204"/>
    </row>
    <row r="28" spans="2:12" ht="13.15" customHeight="1" x14ac:dyDescent="0.15">
      <c r="B28" s="116">
        <f>+'順位表（詳細）'!K44</f>
        <v>4</v>
      </c>
      <c r="C28" s="186" t="s">
        <v>75</v>
      </c>
      <c r="D28" s="114">
        <f>+'順位表（詳細）'!L44</f>
        <v>7</v>
      </c>
      <c r="E28" s="114">
        <f>+'順位表（詳細）'!M44</f>
        <v>6</v>
      </c>
      <c r="F28" s="115">
        <f>+'順位表（詳細）'!N44</f>
        <v>21</v>
      </c>
      <c r="H28" s="116">
        <f>+'順位表（詳細）'!K69</f>
        <v>10</v>
      </c>
      <c r="I28" s="186" t="s">
        <v>13</v>
      </c>
      <c r="J28" s="114">
        <f>+'順位表（詳細）'!L69</f>
        <v>1</v>
      </c>
      <c r="K28" s="114">
        <f>+'順位表（詳細）'!M69</f>
        <v>12</v>
      </c>
      <c r="L28" s="115">
        <f>+'順位表（詳細）'!N69</f>
        <v>8</v>
      </c>
    </row>
    <row r="29" spans="2:12" ht="13.9" customHeight="1" thickBot="1" x14ac:dyDescent="0.2">
      <c r="B29" s="177"/>
      <c r="C29" s="194"/>
      <c r="D29" s="206"/>
      <c r="E29" s="206"/>
      <c r="F29" s="207"/>
      <c r="H29" s="177"/>
      <c r="I29" s="194"/>
      <c r="J29" s="206"/>
      <c r="K29" s="206"/>
      <c r="L29" s="207"/>
    </row>
    <row r="30" spans="2:12" ht="13.15" customHeight="1" x14ac:dyDescent="0.15">
      <c r="B30" s="53"/>
      <c r="C30" s="54"/>
      <c r="D30" s="53"/>
      <c r="E30" s="53"/>
      <c r="F30" s="53"/>
    </row>
    <row r="32" spans="2:12" ht="14.25" thickBot="1" x14ac:dyDescent="0.2"/>
    <row r="33" spans="2:12" ht="21" customHeight="1" thickBot="1" x14ac:dyDescent="0.2">
      <c r="B33" s="217" t="s">
        <v>83</v>
      </c>
      <c r="C33" s="218"/>
      <c r="D33" s="218"/>
      <c r="E33" s="218"/>
      <c r="F33" s="219"/>
      <c r="H33" s="217" t="s">
        <v>85</v>
      </c>
      <c r="I33" s="218"/>
      <c r="J33" s="218"/>
      <c r="K33" s="218"/>
      <c r="L33" s="219"/>
    </row>
    <row r="34" spans="2:12" ht="67.150000000000006" customHeight="1" thickBot="1" x14ac:dyDescent="0.2">
      <c r="B34" s="46" t="s">
        <v>132</v>
      </c>
      <c r="C34" s="55" t="s">
        <v>154</v>
      </c>
      <c r="D34" s="47" t="s">
        <v>133</v>
      </c>
      <c r="E34" s="47" t="s">
        <v>134</v>
      </c>
      <c r="F34" s="48" t="s">
        <v>135</v>
      </c>
      <c r="H34" s="46" t="s">
        <v>132</v>
      </c>
      <c r="I34" s="55" t="s">
        <v>154</v>
      </c>
      <c r="J34" s="47" t="s">
        <v>133</v>
      </c>
      <c r="K34" s="47" t="s">
        <v>134</v>
      </c>
      <c r="L34" s="48" t="s">
        <v>135</v>
      </c>
    </row>
    <row r="35" spans="2:12" ht="13.15" customHeight="1" x14ac:dyDescent="0.15">
      <c r="B35" s="198">
        <f>+'順位表（詳細）'!K80</f>
        <v>1</v>
      </c>
      <c r="C35" s="223" t="s">
        <v>24</v>
      </c>
      <c r="D35" s="228">
        <f>+'順位表（詳細）'!L80</f>
        <v>12</v>
      </c>
      <c r="E35" s="228">
        <f>+'順位表（詳細）'!M80</f>
        <v>2</v>
      </c>
      <c r="F35" s="231">
        <f>+'順位表（詳細）'!N80</f>
        <v>31</v>
      </c>
      <c r="H35" s="127">
        <f>+'順位表（詳細）'!K99</f>
        <v>6</v>
      </c>
      <c r="I35" s="117" t="s">
        <v>72</v>
      </c>
      <c r="J35" s="125">
        <f>+'順位表（詳細）'!L99</f>
        <v>8</v>
      </c>
      <c r="K35" s="125">
        <f>+'順位表（詳細）'!M99</f>
        <v>7</v>
      </c>
      <c r="L35" s="126">
        <f>+'順位表（詳細）'!N99</f>
        <v>24</v>
      </c>
    </row>
    <row r="36" spans="2:12" ht="13.15" customHeight="1" x14ac:dyDescent="0.15">
      <c r="B36" s="176"/>
      <c r="C36" s="163"/>
      <c r="D36" s="203"/>
      <c r="E36" s="203"/>
      <c r="F36" s="204"/>
      <c r="H36" s="116"/>
      <c r="I36" s="118"/>
      <c r="J36" s="114"/>
      <c r="K36" s="114"/>
      <c r="L36" s="115"/>
    </row>
    <row r="37" spans="2:12" ht="13.15" customHeight="1" x14ac:dyDescent="0.15">
      <c r="B37" s="116">
        <f>+'順位表（詳細）'!K82</f>
        <v>2</v>
      </c>
      <c r="C37" s="186" t="s">
        <v>21</v>
      </c>
      <c r="D37" s="114">
        <f>+'順位表（詳細）'!L82</f>
        <v>11</v>
      </c>
      <c r="E37" s="114">
        <f>+'順位表（詳細）'!M82</f>
        <v>3</v>
      </c>
      <c r="F37" s="115">
        <f>+'順位表（詳細）'!N82</f>
        <v>27</v>
      </c>
      <c r="H37" s="154">
        <f>+'順位表（詳細）'!K101</f>
        <v>6</v>
      </c>
      <c r="I37" s="147" t="s">
        <v>23</v>
      </c>
      <c r="J37" s="242">
        <f>+'順位表（詳細）'!L101</f>
        <v>8</v>
      </c>
      <c r="K37" s="242">
        <f>+'順位表（詳細）'!M101</f>
        <v>7</v>
      </c>
      <c r="L37" s="243">
        <f>+'順位表（詳細）'!N101</f>
        <v>24</v>
      </c>
    </row>
    <row r="38" spans="2:12" ht="13.15" customHeight="1" x14ac:dyDescent="0.15">
      <c r="B38" s="176"/>
      <c r="C38" s="186"/>
      <c r="D38" s="203"/>
      <c r="E38" s="203"/>
      <c r="F38" s="204"/>
      <c r="H38" s="116"/>
      <c r="I38" s="118"/>
      <c r="J38" s="114"/>
      <c r="K38" s="114"/>
      <c r="L38" s="115"/>
    </row>
    <row r="39" spans="2:12" ht="13.15" customHeight="1" x14ac:dyDescent="0.15">
      <c r="B39" s="116">
        <f>+'順位表（詳細）'!K84</f>
        <v>3</v>
      </c>
      <c r="C39" s="186" t="s">
        <v>25</v>
      </c>
      <c r="D39" s="114">
        <f>+'順位表（詳細）'!L84</f>
        <v>8</v>
      </c>
      <c r="E39" s="114">
        <f>+'順位表（詳細）'!M84</f>
        <v>6</v>
      </c>
      <c r="F39" s="115">
        <f>+'順位表（詳細）'!N84</f>
        <v>23</v>
      </c>
      <c r="H39" s="154">
        <f>+'順位表（詳細）'!K103</f>
        <v>8</v>
      </c>
      <c r="I39" s="147" t="s">
        <v>74</v>
      </c>
      <c r="J39" s="242">
        <f>+'順位表（詳細）'!L103</f>
        <v>6</v>
      </c>
      <c r="K39" s="242">
        <f>+'順位表（詳細）'!M103</f>
        <v>9</v>
      </c>
      <c r="L39" s="243">
        <f>+'順位表（詳細）'!N103</f>
        <v>21</v>
      </c>
    </row>
    <row r="40" spans="2:12" ht="13.15" customHeight="1" x14ac:dyDescent="0.15">
      <c r="B40" s="176"/>
      <c r="C40" s="186"/>
      <c r="D40" s="203"/>
      <c r="E40" s="203"/>
      <c r="F40" s="204"/>
      <c r="H40" s="116"/>
      <c r="I40" s="118"/>
      <c r="J40" s="114"/>
      <c r="K40" s="114"/>
      <c r="L40" s="115"/>
    </row>
    <row r="41" spans="2:12" ht="13.15" customHeight="1" x14ac:dyDescent="0.15">
      <c r="B41" s="116">
        <f>+'順位表（詳細）'!K86</f>
        <v>4</v>
      </c>
      <c r="C41" s="186" t="s">
        <v>27</v>
      </c>
      <c r="D41" s="114">
        <f>+'順位表（詳細）'!L86</f>
        <v>7</v>
      </c>
      <c r="E41" s="114">
        <f>+'順位表（詳細）'!M86</f>
        <v>7</v>
      </c>
      <c r="F41" s="115">
        <f>+'順位表（詳細）'!N86</f>
        <v>22</v>
      </c>
      <c r="H41" s="154">
        <f>+'順位表（詳細）'!K105</f>
        <v>8</v>
      </c>
      <c r="I41" s="147" t="s">
        <v>20</v>
      </c>
      <c r="J41" s="242">
        <f>+'順位表（詳細）'!L105</f>
        <v>6</v>
      </c>
      <c r="K41" s="242">
        <f>+'順位表（詳細）'!M105</f>
        <v>9</v>
      </c>
      <c r="L41" s="243">
        <f>+'順位表（詳細）'!N105</f>
        <v>21</v>
      </c>
    </row>
    <row r="42" spans="2:12" ht="13.15" customHeight="1" x14ac:dyDescent="0.15">
      <c r="B42" s="176"/>
      <c r="C42" s="186"/>
      <c r="D42" s="203"/>
      <c r="E42" s="203"/>
      <c r="F42" s="204"/>
      <c r="H42" s="116"/>
      <c r="I42" s="118"/>
      <c r="J42" s="114"/>
      <c r="K42" s="114"/>
      <c r="L42" s="115"/>
    </row>
    <row r="43" spans="2:12" ht="13.15" customHeight="1" x14ac:dyDescent="0.15">
      <c r="B43" s="116">
        <f>+'順位表（詳細）'!K88</f>
        <v>5</v>
      </c>
      <c r="C43" s="186" t="s">
        <v>26</v>
      </c>
      <c r="D43" s="114">
        <f>+'順位表（詳細）'!L88</f>
        <v>7</v>
      </c>
      <c r="E43" s="114">
        <f>+'順位表（詳細）'!M88</f>
        <v>7</v>
      </c>
      <c r="F43" s="115">
        <f>+'順位表（詳細）'!N88</f>
        <v>18</v>
      </c>
      <c r="H43" s="154">
        <f>+'順位表（詳細）'!K109</f>
        <v>10</v>
      </c>
      <c r="I43" s="147" t="s">
        <v>22</v>
      </c>
      <c r="J43" s="242">
        <f>+'順位表（詳細）'!L109</f>
        <v>5</v>
      </c>
      <c r="K43" s="242">
        <f>+'順位表（詳細）'!M109</f>
        <v>10</v>
      </c>
      <c r="L43" s="243">
        <f>+'順位表（詳細）'!N109</f>
        <v>15</v>
      </c>
    </row>
    <row r="44" spans="2:12" ht="13.9" customHeight="1" thickBot="1" x14ac:dyDescent="0.2">
      <c r="B44" s="177"/>
      <c r="C44" s="194"/>
      <c r="D44" s="206"/>
      <c r="E44" s="206"/>
      <c r="F44" s="207"/>
      <c r="H44" s="116"/>
      <c r="I44" s="118"/>
      <c r="J44" s="114"/>
      <c r="K44" s="114"/>
      <c r="L44" s="115"/>
    </row>
    <row r="45" spans="2:12" ht="13.15" customHeight="1" x14ac:dyDescent="0.15">
      <c r="B45" s="140"/>
      <c r="C45" s="141"/>
      <c r="D45" s="140"/>
      <c r="E45" s="140"/>
      <c r="F45" s="140"/>
      <c r="H45" s="154">
        <f>+'順位表（詳細）'!K107</f>
        <v>11</v>
      </c>
      <c r="I45" s="163" t="s">
        <v>81</v>
      </c>
      <c r="J45" s="242">
        <f>+'順位表（詳細）'!L107</f>
        <v>2</v>
      </c>
      <c r="K45" s="242">
        <f>+'順位表（詳細）'!M107</f>
        <v>13</v>
      </c>
      <c r="L45" s="243">
        <f>+'順位表（詳細）'!N107</f>
        <v>14</v>
      </c>
    </row>
    <row r="46" spans="2:12" ht="13.9" customHeight="1" thickBot="1" x14ac:dyDescent="0.2">
      <c r="B46" s="140"/>
      <c r="C46" s="141"/>
      <c r="D46" s="140"/>
      <c r="E46" s="140"/>
      <c r="F46" s="140"/>
      <c r="H46" s="110"/>
      <c r="I46" s="164"/>
      <c r="J46" s="106"/>
      <c r="K46" s="106"/>
      <c r="L46" s="108"/>
    </row>
    <row r="47" spans="2:12" ht="13.15" customHeight="1" x14ac:dyDescent="0.15">
      <c r="B47" s="53"/>
      <c r="C47" s="54"/>
      <c r="D47" s="53"/>
      <c r="E47" s="53"/>
      <c r="F47" s="53"/>
    </row>
    <row r="48" spans="2:12" ht="14.25" thickBot="1" x14ac:dyDescent="0.2"/>
    <row r="49" spans="2:12" ht="20.45" customHeight="1" thickBot="1" x14ac:dyDescent="0.2">
      <c r="B49" s="217" t="s">
        <v>86</v>
      </c>
      <c r="C49" s="218"/>
      <c r="D49" s="218"/>
      <c r="E49" s="218"/>
      <c r="F49" s="219"/>
      <c r="H49" s="217" t="s">
        <v>87</v>
      </c>
      <c r="I49" s="218"/>
      <c r="J49" s="218"/>
      <c r="K49" s="218"/>
      <c r="L49" s="219"/>
    </row>
    <row r="50" spans="2:12" ht="64.900000000000006" customHeight="1" thickBot="1" x14ac:dyDescent="0.2">
      <c r="B50" s="59" t="s">
        <v>132</v>
      </c>
      <c r="C50" s="55" t="s">
        <v>154</v>
      </c>
      <c r="D50" s="64" t="s">
        <v>133</v>
      </c>
      <c r="E50" s="47" t="s">
        <v>134</v>
      </c>
      <c r="F50" s="48" t="s">
        <v>135</v>
      </c>
      <c r="H50" s="46" t="s">
        <v>132</v>
      </c>
      <c r="I50" s="55" t="s">
        <v>154</v>
      </c>
      <c r="J50" s="47" t="s">
        <v>133</v>
      </c>
      <c r="K50" s="47" t="s">
        <v>134</v>
      </c>
      <c r="L50" s="48" t="s">
        <v>135</v>
      </c>
    </row>
    <row r="51" spans="2:12" ht="13.15" customHeight="1" x14ac:dyDescent="0.15">
      <c r="B51" s="222">
        <f>+'順位表（詳細）'!K120</f>
        <v>1</v>
      </c>
      <c r="C51" s="232" t="s">
        <v>30</v>
      </c>
      <c r="D51" s="241">
        <f>+'順位表（詳細）'!L120</f>
        <v>10</v>
      </c>
      <c r="E51" s="114">
        <f>+'順位表（詳細）'!M120</f>
        <v>1</v>
      </c>
      <c r="F51" s="115">
        <f>+'順位表（詳細）'!N120</f>
        <v>23</v>
      </c>
      <c r="H51" s="116">
        <f>+'順位表（詳細）'!K137</f>
        <v>5</v>
      </c>
      <c r="I51" s="118" t="s">
        <v>31</v>
      </c>
      <c r="J51" s="114">
        <f>+'順位表（詳細）'!L137</f>
        <v>6</v>
      </c>
      <c r="K51" s="114">
        <f>+'順位表（詳細）'!M137</f>
        <v>6</v>
      </c>
      <c r="L51" s="115">
        <f>+'順位表（詳細）'!N137</f>
        <v>20</v>
      </c>
    </row>
    <row r="52" spans="2:12" ht="13.15" customHeight="1" x14ac:dyDescent="0.15">
      <c r="B52" s="220"/>
      <c r="C52" s="197"/>
      <c r="D52" s="227"/>
      <c r="E52" s="203"/>
      <c r="F52" s="204"/>
      <c r="H52" s="176"/>
      <c r="I52" s="163"/>
      <c r="J52" s="203"/>
      <c r="K52" s="203"/>
      <c r="L52" s="204"/>
    </row>
    <row r="53" spans="2:12" ht="13.15" customHeight="1" x14ac:dyDescent="0.15">
      <c r="B53" s="220">
        <f>+'順位表（詳細）'!K118</f>
        <v>2</v>
      </c>
      <c r="C53" s="197" t="s">
        <v>33</v>
      </c>
      <c r="D53" s="227">
        <f>+'順位表（詳細）'!L118</f>
        <v>8</v>
      </c>
      <c r="E53" s="203">
        <f>+'順位表（詳細）'!M118</f>
        <v>3</v>
      </c>
      <c r="F53" s="204">
        <f>+'順位表（詳細）'!N118</f>
        <v>22</v>
      </c>
      <c r="H53" s="116">
        <f>+'順位表（詳細）'!K141</f>
        <v>6</v>
      </c>
      <c r="I53" s="186" t="s">
        <v>32</v>
      </c>
      <c r="J53" s="114">
        <f>+'順位表（詳細）'!L141</f>
        <v>6</v>
      </c>
      <c r="K53" s="114">
        <f>+'順位表（詳細）'!M141</f>
        <v>6</v>
      </c>
      <c r="L53" s="115">
        <f>+'順位表（詳細）'!N141</f>
        <v>17</v>
      </c>
    </row>
    <row r="54" spans="2:12" ht="13.15" customHeight="1" x14ac:dyDescent="0.15">
      <c r="B54" s="220"/>
      <c r="C54" s="197"/>
      <c r="D54" s="227"/>
      <c r="E54" s="203"/>
      <c r="F54" s="204"/>
      <c r="H54" s="176"/>
      <c r="I54" s="186"/>
      <c r="J54" s="203"/>
      <c r="K54" s="203"/>
      <c r="L54" s="204"/>
    </row>
    <row r="55" spans="2:12" ht="13.15" customHeight="1" x14ac:dyDescent="0.15">
      <c r="B55" s="220">
        <f>+'順位表（詳細）'!K122</f>
        <v>3</v>
      </c>
      <c r="C55" s="197" t="s">
        <v>36</v>
      </c>
      <c r="D55" s="227">
        <f>+'順位表（詳細）'!L122</f>
        <v>6</v>
      </c>
      <c r="E55" s="203">
        <f>+'順位表（詳細）'!M122</f>
        <v>5</v>
      </c>
      <c r="F55" s="204">
        <f>+'順位表（詳細）'!N122</f>
        <v>20</v>
      </c>
      <c r="H55" s="116">
        <f>+'順位表（詳細）'!K139</f>
        <v>8</v>
      </c>
      <c r="I55" s="186" t="s">
        <v>35</v>
      </c>
      <c r="J55" s="114">
        <f>+'順位表（詳細）'!L139</f>
        <v>5</v>
      </c>
      <c r="K55" s="114">
        <f>+'順位表（詳細）'!M139</f>
        <v>7</v>
      </c>
      <c r="L55" s="115">
        <f>+'順位表（詳細）'!N139</f>
        <v>14</v>
      </c>
    </row>
    <row r="56" spans="2:12" ht="13.15" customHeight="1" x14ac:dyDescent="0.15">
      <c r="B56" s="220"/>
      <c r="C56" s="197"/>
      <c r="D56" s="227"/>
      <c r="E56" s="203"/>
      <c r="F56" s="204"/>
      <c r="H56" s="176"/>
      <c r="I56" s="186"/>
      <c r="J56" s="203"/>
      <c r="K56" s="203"/>
      <c r="L56" s="204"/>
    </row>
    <row r="57" spans="2:12" ht="13.15" customHeight="1" x14ac:dyDescent="0.15">
      <c r="B57" s="220">
        <f>+'順位表（詳細）'!K124</f>
        <v>4</v>
      </c>
      <c r="C57" s="197" t="s">
        <v>29</v>
      </c>
      <c r="D57" s="227">
        <f>+'順位表（詳細）'!L124</f>
        <v>4</v>
      </c>
      <c r="E57" s="203">
        <f>+'順位表（詳細）'!M124</f>
        <v>7</v>
      </c>
      <c r="F57" s="204">
        <f>+'順位表（詳細）'!N124</f>
        <v>16</v>
      </c>
      <c r="H57" s="116">
        <f>+'順位表（詳細）'!K143</f>
        <v>6</v>
      </c>
      <c r="I57" s="186" t="s">
        <v>28</v>
      </c>
      <c r="J57" s="114">
        <f>+'順位表（詳細）'!L143</f>
        <v>6</v>
      </c>
      <c r="K57" s="114">
        <f>+'順位表（詳細）'!M143</f>
        <v>6</v>
      </c>
      <c r="L57" s="115">
        <f>+'順位表（詳細）'!N143</f>
        <v>17</v>
      </c>
    </row>
    <row r="58" spans="2:12" ht="13.9" customHeight="1" thickBot="1" x14ac:dyDescent="0.2">
      <c r="B58" s="221"/>
      <c r="C58" s="201"/>
      <c r="D58" s="240"/>
      <c r="E58" s="206"/>
      <c r="F58" s="207"/>
      <c r="H58" s="176"/>
      <c r="I58" s="186"/>
      <c r="J58" s="203"/>
      <c r="K58" s="203"/>
      <c r="L58" s="204"/>
    </row>
    <row r="59" spans="2:12" ht="13.15" customHeight="1" x14ac:dyDescent="0.15">
      <c r="B59" s="140"/>
      <c r="C59" s="141"/>
      <c r="D59" s="140"/>
      <c r="E59" s="140"/>
      <c r="F59" s="140"/>
      <c r="H59" s="116">
        <f>+'順位表（詳細）'!K145</f>
        <v>9</v>
      </c>
      <c r="I59" s="186" t="s">
        <v>34</v>
      </c>
      <c r="J59" s="114">
        <f>+'順位表（詳細）'!L145</f>
        <v>1</v>
      </c>
      <c r="K59" s="114">
        <f>+'順位表（詳細）'!M145</f>
        <v>11</v>
      </c>
      <c r="L59" s="115">
        <f>+'順位表（詳細）'!N145</f>
        <v>7</v>
      </c>
    </row>
    <row r="60" spans="2:12" ht="13.9" customHeight="1" thickBot="1" x14ac:dyDescent="0.2">
      <c r="B60" s="140"/>
      <c r="C60" s="141"/>
      <c r="D60" s="140"/>
      <c r="E60" s="140"/>
      <c r="F60" s="140"/>
      <c r="H60" s="177"/>
      <c r="I60" s="194"/>
      <c r="J60" s="206"/>
      <c r="K60" s="206"/>
      <c r="L60" s="207"/>
    </row>
    <row r="61" spans="2:12" x14ac:dyDescent="0.15">
      <c r="B61" s="140"/>
      <c r="C61" s="141"/>
      <c r="D61" s="140"/>
      <c r="E61" s="140"/>
      <c r="F61" s="140"/>
    </row>
    <row r="62" spans="2:12" x14ac:dyDescent="0.15">
      <c r="B62" s="140"/>
      <c r="C62" s="141"/>
      <c r="D62" s="140"/>
      <c r="E62" s="140"/>
      <c r="F62" s="140"/>
    </row>
    <row r="63" spans="2:12" ht="14.25" thickBot="1" x14ac:dyDescent="0.2">
      <c r="B63" s="35"/>
      <c r="C63" s="35"/>
      <c r="D63" s="35"/>
      <c r="E63" s="35"/>
      <c r="F63" s="35"/>
    </row>
    <row r="64" spans="2:12" ht="21" customHeight="1" thickBot="1" x14ac:dyDescent="0.2">
      <c r="B64" s="217" t="s">
        <v>88</v>
      </c>
      <c r="C64" s="218"/>
      <c r="D64" s="218"/>
      <c r="E64" s="218"/>
      <c r="F64" s="219"/>
      <c r="H64" s="217" t="s">
        <v>89</v>
      </c>
      <c r="I64" s="218"/>
      <c r="J64" s="218"/>
      <c r="K64" s="218"/>
      <c r="L64" s="219"/>
    </row>
    <row r="65" spans="2:12" ht="63" customHeight="1" thickBot="1" x14ac:dyDescent="0.2">
      <c r="B65" s="59" t="s">
        <v>132</v>
      </c>
      <c r="C65" s="56" t="s">
        <v>154</v>
      </c>
      <c r="D65" s="61" t="s">
        <v>133</v>
      </c>
      <c r="E65" s="61" t="s">
        <v>134</v>
      </c>
      <c r="F65" s="62" t="s">
        <v>135</v>
      </c>
      <c r="H65" s="46" t="s">
        <v>132</v>
      </c>
      <c r="I65" s="55" t="s">
        <v>154</v>
      </c>
      <c r="J65" s="47" t="s">
        <v>133</v>
      </c>
      <c r="K65" s="47" t="s">
        <v>134</v>
      </c>
      <c r="L65" s="48" t="s">
        <v>135</v>
      </c>
    </row>
    <row r="66" spans="2:12" ht="13.15" customHeight="1" x14ac:dyDescent="0.15">
      <c r="B66" s="222" t="str">
        <f>+'順位表（詳細）'!C156</f>
        <v>１位</v>
      </c>
      <c r="C66" s="229" t="s">
        <v>73</v>
      </c>
      <c r="D66" s="226">
        <f>+'順位表（詳細）'!L156</f>
        <v>10</v>
      </c>
      <c r="E66" s="228">
        <f>+'順位表（詳細）'!M156</f>
        <v>1</v>
      </c>
      <c r="F66" s="231">
        <f>+'順位表（詳細）'!N156</f>
        <v>24</v>
      </c>
      <c r="H66" s="198">
        <f>+'順位表（詳細）'!K175</f>
        <v>5</v>
      </c>
      <c r="I66" s="223" t="s">
        <v>37</v>
      </c>
      <c r="J66" s="228">
        <f>+'順位表（詳細）'!L175</f>
        <v>8</v>
      </c>
      <c r="K66" s="228">
        <f>+'順位表（詳細）'!M175</f>
        <v>4</v>
      </c>
      <c r="L66" s="231">
        <f>+'順位表（詳細）'!N175</f>
        <v>21</v>
      </c>
    </row>
    <row r="67" spans="2:12" ht="13.15" customHeight="1" x14ac:dyDescent="0.15">
      <c r="B67" s="220"/>
      <c r="C67" s="230"/>
      <c r="D67" s="227"/>
      <c r="E67" s="203"/>
      <c r="F67" s="204"/>
      <c r="H67" s="176"/>
      <c r="I67" s="163"/>
      <c r="J67" s="203"/>
      <c r="K67" s="203"/>
      <c r="L67" s="204"/>
    </row>
    <row r="68" spans="2:12" ht="13.15" customHeight="1" x14ac:dyDescent="0.15">
      <c r="B68" s="220" t="str">
        <f>+'順位表（詳細）'!C158</f>
        <v>２位</v>
      </c>
      <c r="C68" s="230" t="s">
        <v>39</v>
      </c>
      <c r="D68" s="227">
        <f>+'順位表（詳細）'!L158</f>
        <v>9</v>
      </c>
      <c r="E68" s="203">
        <f>+'順位表（詳細）'!M158</f>
        <v>2</v>
      </c>
      <c r="F68" s="204">
        <f>+'順位表（詳細）'!N158</f>
        <v>22</v>
      </c>
      <c r="H68" s="116">
        <f>+'順位表（詳細）'!K179</f>
        <v>6</v>
      </c>
      <c r="I68" s="186" t="s">
        <v>40</v>
      </c>
      <c r="J68" s="114">
        <f>+'順位表（詳細）'!L179</f>
        <v>5</v>
      </c>
      <c r="K68" s="114">
        <f>+'順位表（詳細）'!M179</f>
        <v>7</v>
      </c>
      <c r="L68" s="115">
        <f>+'順位表（詳細）'!N179</f>
        <v>15</v>
      </c>
    </row>
    <row r="69" spans="2:12" ht="13.15" customHeight="1" x14ac:dyDescent="0.15">
      <c r="B69" s="220"/>
      <c r="C69" s="230"/>
      <c r="D69" s="227"/>
      <c r="E69" s="203"/>
      <c r="F69" s="204"/>
      <c r="H69" s="176"/>
      <c r="I69" s="186"/>
      <c r="J69" s="203"/>
      <c r="K69" s="203"/>
      <c r="L69" s="204"/>
    </row>
    <row r="70" spans="2:12" ht="13.15" customHeight="1" x14ac:dyDescent="0.15">
      <c r="B70" s="220" t="str">
        <f>+'順位表（詳細）'!C160</f>
        <v>３位</v>
      </c>
      <c r="C70" s="230" t="s">
        <v>41</v>
      </c>
      <c r="D70" s="227">
        <f>+'順位表（詳細）'!L160</f>
        <v>7</v>
      </c>
      <c r="E70" s="203">
        <f>+'順位表（詳細）'!M160</f>
        <v>4</v>
      </c>
      <c r="F70" s="204">
        <f>+'順位表（詳細）'!N160</f>
        <v>20</v>
      </c>
      <c r="H70" s="116">
        <f>+'順位表（詳細）'!K177</f>
        <v>7</v>
      </c>
      <c r="I70" s="186" t="s">
        <v>38</v>
      </c>
      <c r="J70" s="114">
        <f>+'順位表（詳細）'!L177</f>
        <v>4</v>
      </c>
      <c r="K70" s="114">
        <f>+'順位表（詳細）'!M177</f>
        <v>8</v>
      </c>
      <c r="L70" s="115">
        <f>+'順位表（詳細）'!N177</f>
        <v>15</v>
      </c>
    </row>
    <row r="71" spans="2:12" ht="13.15" customHeight="1" x14ac:dyDescent="0.15">
      <c r="B71" s="220"/>
      <c r="C71" s="230"/>
      <c r="D71" s="227"/>
      <c r="E71" s="203"/>
      <c r="F71" s="204"/>
      <c r="H71" s="176"/>
      <c r="I71" s="186"/>
      <c r="J71" s="203"/>
      <c r="K71" s="203"/>
      <c r="L71" s="204"/>
    </row>
    <row r="72" spans="2:12" ht="13.15" customHeight="1" x14ac:dyDescent="0.15">
      <c r="B72" s="220" t="str">
        <f>+'順位表（詳細）'!C162</f>
        <v>４位</v>
      </c>
      <c r="C72" s="230" t="s">
        <v>42</v>
      </c>
      <c r="D72" s="227">
        <f>+'順位表（詳細）'!L162</f>
        <v>5</v>
      </c>
      <c r="E72" s="203">
        <f>+'順位表（詳細）'!M162</f>
        <v>6</v>
      </c>
      <c r="F72" s="204">
        <f>+'順位表（詳細）'!N162</f>
        <v>16</v>
      </c>
      <c r="H72" s="116">
        <f>+'順位表（詳細）'!K181</f>
        <v>9</v>
      </c>
      <c r="I72" s="186" t="s">
        <v>44</v>
      </c>
      <c r="J72" s="114">
        <f>+'順位表（詳細）'!L181</f>
        <v>2</v>
      </c>
      <c r="K72" s="114">
        <f>+'順位表（詳細）'!M181</f>
        <v>10</v>
      </c>
      <c r="L72" s="115">
        <f>+'順位表（詳細）'!N181</f>
        <v>9</v>
      </c>
    </row>
    <row r="73" spans="2:12" ht="13.9" customHeight="1" thickBot="1" x14ac:dyDescent="0.2">
      <c r="B73" s="221"/>
      <c r="C73" s="237"/>
      <c r="D73" s="240"/>
      <c r="E73" s="206"/>
      <c r="F73" s="207"/>
      <c r="H73" s="176"/>
      <c r="I73" s="186"/>
      <c r="J73" s="203"/>
      <c r="K73" s="203"/>
      <c r="L73" s="204"/>
    </row>
    <row r="74" spans="2:12" ht="13.15" customHeight="1" x14ac:dyDescent="0.15">
      <c r="B74" s="140"/>
      <c r="C74" s="141"/>
      <c r="D74" s="140"/>
      <c r="E74" s="140"/>
      <c r="F74" s="140"/>
      <c r="H74" s="116">
        <f>+'順位表（詳細）'!K183</f>
        <v>8</v>
      </c>
      <c r="I74" s="186" t="s">
        <v>43</v>
      </c>
      <c r="J74" s="114">
        <f>+'順位表（詳細）'!L183</f>
        <v>2</v>
      </c>
      <c r="K74" s="114">
        <f>+'順位表（詳細）'!M183</f>
        <v>10</v>
      </c>
      <c r="L74" s="115">
        <f>+'順位表（詳細）'!N183</f>
        <v>10</v>
      </c>
    </row>
    <row r="75" spans="2:12" ht="13.9" customHeight="1" thickBot="1" x14ac:dyDescent="0.2">
      <c r="B75" s="140"/>
      <c r="C75" s="141"/>
      <c r="D75" s="140"/>
      <c r="E75" s="140"/>
      <c r="F75" s="140"/>
      <c r="H75" s="177"/>
      <c r="I75" s="194"/>
      <c r="J75" s="206"/>
      <c r="K75" s="206"/>
      <c r="L75" s="207"/>
    </row>
    <row r="76" spans="2:12" x14ac:dyDescent="0.15">
      <c r="B76" s="140"/>
      <c r="C76" s="141"/>
      <c r="D76" s="140"/>
      <c r="E76" s="140"/>
      <c r="F76" s="140"/>
    </row>
    <row r="77" spans="2:12" x14ac:dyDescent="0.15">
      <c r="B77" s="140"/>
      <c r="C77" s="141"/>
      <c r="D77" s="140"/>
      <c r="E77" s="140"/>
      <c r="F77" s="140"/>
    </row>
    <row r="79" spans="2:12" ht="14.25" thickBot="1" x14ac:dyDescent="0.2"/>
    <row r="80" spans="2:12" ht="21" customHeight="1" thickBot="1" x14ac:dyDescent="0.2">
      <c r="B80" s="217" t="s">
        <v>90</v>
      </c>
      <c r="C80" s="218"/>
      <c r="D80" s="218"/>
      <c r="E80" s="218"/>
      <c r="F80" s="219"/>
      <c r="H80" s="217" t="s">
        <v>91</v>
      </c>
      <c r="I80" s="218"/>
      <c r="J80" s="218"/>
      <c r="K80" s="218"/>
      <c r="L80" s="219"/>
    </row>
    <row r="81" spans="2:12" ht="64.150000000000006" customHeight="1" thickBot="1" x14ac:dyDescent="0.2">
      <c r="B81" s="46" t="s">
        <v>132</v>
      </c>
      <c r="C81" s="55" t="s">
        <v>154</v>
      </c>
      <c r="D81" s="47" t="s">
        <v>133</v>
      </c>
      <c r="E81" s="47" t="s">
        <v>134</v>
      </c>
      <c r="F81" s="48" t="s">
        <v>135</v>
      </c>
      <c r="H81" s="46" t="s">
        <v>132</v>
      </c>
      <c r="I81" s="55" t="s">
        <v>154</v>
      </c>
      <c r="J81" s="47" t="s">
        <v>133</v>
      </c>
      <c r="K81" s="47" t="s">
        <v>134</v>
      </c>
      <c r="L81" s="48" t="s">
        <v>135</v>
      </c>
    </row>
    <row r="82" spans="2:12" ht="13.15" customHeight="1" x14ac:dyDescent="0.15">
      <c r="B82" s="198">
        <f>+'順位表（詳細）'!K196</f>
        <v>1</v>
      </c>
      <c r="C82" s="223" t="s">
        <v>48</v>
      </c>
      <c r="D82" s="228">
        <f>+'順位表（詳細）'!L196</f>
        <v>12</v>
      </c>
      <c r="E82" s="228">
        <f>+'順位表（詳細）'!M196</f>
        <v>1</v>
      </c>
      <c r="F82" s="231">
        <f>+'順位表（詳細）'!N196</f>
        <v>28</v>
      </c>
      <c r="H82" s="198">
        <f>+'順位表（詳細）'!K215</f>
        <v>6</v>
      </c>
      <c r="I82" s="223" t="s">
        <v>51</v>
      </c>
      <c r="J82" s="228">
        <f>+'順位表（詳細）'!L215</f>
        <v>8</v>
      </c>
      <c r="K82" s="228">
        <f>+'順位表（詳細）'!M215</f>
        <v>5</v>
      </c>
      <c r="L82" s="231">
        <f>+'順位表（詳細）'!N215</f>
        <v>18</v>
      </c>
    </row>
    <row r="83" spans="2:12" ht="13.15" customHeight="1" x14ac:dyDescent="0.15">
      <c r="B83" s="176"/>
      <c r="C83" s="163"/>
      <c r="D83" s="203"/>
      <c r="E83" s="203"/>
      <c r="F83" s="204"/>
      <c r="H83" s="176"/>
      <c r="I83" s="163"/>
      <c r="J83" s="203"/>
      <c r="K83" s="203"/>
      <c r="L83" s="204"/>
    </row>
    <row r="84" spans="2:12" ht="13.15" customHeight="1" x14ac:dyDescent="0.15">
      <c r="B84" s="116">
        <f>+'順位表（詳細）'!K198</f>
        <v>2</v>
      </c>
      <c r="C84" s="186" t="s">
        <v>49</v>
      </c>
      <c r="D84" s="114">
        <f>+'順位表（詳細）'!L198</f>
        <v>9</v>
      </c>
      <c r="E84" s="114">
        <f>+'順位表（詳細）'!M198</f>
        <v>4</v>
      </c>
      <c r="F84" s="115">
        <f>+'順位表（詳細）'!N198</f>
        <v>28</v>
      </c>
      <c r="H84" s="116">
        <f>+'順位表（詳細）'!K219</f>
        <v>8</v>
      </c>
      <c r="I84" s="186" t="s">
        <v>46</v>
      </c>
      <c r="J84" s="114">
        <f>+'順位表（詳細）'!L219</f>
        <v>6</v>
      </c>
      <c r="K84" s="114">
        <f>+'順位表（詳細）'!M219</f>
        <v>7</v>
      </c>
      <c r="L84" s="115">
        <f>+'順位表（詳細）'!N219</f>
        <v>16</v>
      </c>
    </row>
    <row r="85" spans="2:12" ht="13.15" customHeight="1" x14ac:dyDescent="0.15">
      <c r="B85" s="176"/>
      <c r="C85" s="186"/>
      <c r="D85" s="203"/>
      <c r="E85" s="203"/>
      <c r="F85" s="204"/>
      <c r="H85" s="176"/>
      <c r="I85" s="186"/>
      <c r="J85" s="203"/>
      <c r="K85" s="203"/>
      <c r="L85" s="204"/>
    </row>
    <row r="86" spans="2:12" ht="13.15" customHeight="1" x14ac:dyDescent="0.15">
      <c r="B86" s="116">
        <f>+'順位表（詳細）'!K200</f>
        <v>3</v>
      </c>
      <c r="C86" s="186" t="s">
        <v>76</v>
      </c>
      <c r="D86" s="114">
        <f>+'順位表（詳細）'!L200</f>
        <v>8</v>
      </c>
      <c r="E86" s="114">
        <f>+'順位表（詳細）'!M200</f>
        <v>5</v>
      </c>
      <c r="F86" s="115">
        <f>+'順位表（詳細）'!N200</f>
        <v>22</v>
      </c>
      <c r="H86" s="116">
        <f>+'順位表（詳細）'!K217</f>
        <v>7</v>
      </c>
      <c r="I86" s="186" t="s">
        <v>50</v>
      </c>
      <c r="J86" s="114">
        <f>+'順位表（詳細）'!L217</f>
        <v>7</v>
      </c>
      <c r="K86" s="114">
        <f>+'順位表（詳細）'!M217</f>
        <v>6</v>
      </c>
      <c r="L86" s="115">
        <f>+'順位表（詳細）'!N217</f>
        <v>21</v>
      </c>
    </row>
    <row r="87" spans="2:12" ht="13.15" customHeight="1" x14ac:dyDescent="0.15">
      <c r="B87" s="176"/>
      <c r="C87" s="186"/>
      <c r="D87" s="203"/>
      <c r="E87" s="203"/>
      <c r="F87" s="204"/>
      <c r="H87" s="176"/>
      <c r="I87" s="186"/>
      <c r="J87" s="203"/>
      <c r="K87" s="203"/>
      <c r="L87" s="204"/>
    </row>
    <row r="88" spans="2:12" ht="13.15" customHeight="1" x14ac:dyDescent="0.15">
      <c r="B88" s="116">
        <f>+'順位表（詳細）'!K202</f>
        <v>4</v>
      </c>
      <c r="C88" s="186" t="s">
        <v>47</v>
      </c>
      <c r="D88" s="114">
        <f>+'順位表（詳細）'!L202</f>
        <v>7</v>
      </c>
      <c r="E88" s="114">
        <f>+'順位表（詳細）'!M202</f>
        <v>6</v>
      </c>
      <c r="F88" s="115">
        <f>+'順位表（詳細）'!N202</f>
        <v>25</v>
      </c>
      <c r="H88" s="116">
        <f>+'順位表（詳細）'!K221</f>
        <v>9</v>
      </c>
      <c r="I88" s="186" t="s">
        <v>53</v>
      </c>
      <c r="J88" s="114">
        <f>+'順位表（詳細）'!L221</f>
        <v>3</v>
      </c>
      <c r="K88" s="114">
        <f>+'順位表（詳細）'!M221</f>
        <v>10</v>
      </c>
      <c r="L88" s="115">
        <f>+'順位表（詳細）'!N221</f>
        <v>14</v>
      </c>
    </row>
    <row r="89" spans="2:12" ht="13.15" customHeight="1" x14ac:dyDescent="0.15">
      <c r="B89" s="176"/>
      <c r="C89" s="186"/>
      <c r="D89" s="203"/>
      <c r="E89" s="203"/>
      <c r="F89" s="204"/>
      <c r="H89" s="176"/>
      <c r="I89" s="186"/>
      <c r="J89" s="203"/>
      <c r="K89" s="203"/>
      <c r="L89" s="204"/>
    </row>
    <row r="90" spans="2:12" ht="13.15" customHeight="1" x14ac:dyDescent="0.15">
      <c r="B90" s="116">
        <f>+'順位表（詳細）'!K204</f>
        <v>5</v>
      </c>
      <c r="C90" s="186" t="s">
        <v>77</v>
      </c>
      <c r="D90" s="114">
        <f>+'順位表（詳細）'!L204</f>
        <v>5</v>
      </c>
      <c r="E90" s="114">
        <f>+'順位表（詳細）'!M204</f>
        <v>8</v>
      </c>
      <c r="F90" s="115">
        <f>+'順位表（詳細）'!N204</f>
        <v>14</v>
      </c>
      <c r="H90" s="116">
        <f>+'順位表（詳細）'!K223</f>
        <v>10</v>
      </c>
      <c r="I90" s="186" t="s">
        <v>52</v>
      </c>
      <c r="J90" s="114">
        <f>+'順位表（詳細）'!L223</f>
        <v>0</v>
      </c>
      <c r="K90" s="114">
        <f>+'順位表（詳細）'!M223</f>
        <v>13</v>
      </c>
      <c r="L90" s="115">
        <f>+'順位表（詳細）'!N223</f>
        <v>9</v>
      </c>
    </row>
    <row r="91" spans="2:12" ht="13.9" customHeight="1" thickBot="1" x14ac:dyDescent="0.2">
      <c r="B91" s="177"/>
      <c r="C91" s="194"/>
      <c r="D91" s="206"/>
      <c r="E91" s="206"/>
      <c r="F91" s="207"/>
      <c r="H91" s="177"/>
      <c r="I91" s="194"/>
      <c r="J91" s="206"/>
      <c r="K91" s="206"/>
      <c r="L91" s="207"/>
    </row>
    <row r="92" spans="2:12" x14ac:dyDescent="0.15">
      <c r="B92" s="140"/>
      <c r="C92" s="141"/>
      <c r="D92" s="140"/>
      <c r="E92" s="140"/>
      <c r="F92" s="140"/>
    </row>
    <row r="93" spans="2:12" x14ac:dyDescent="0.15">
      <c r="B93" s="140"/>
      <c r="C93" s="141"/>
      <c r="D93" s="140"/>
      <c r="E93" s="140"/>
      <c r="F93" s="140"/>
    </row>
    <row r="94" spans="2:12" ht="14.25" thickBot="1" x14ac:dyDescent="0.2"/>
    <row r="95" spans="2:12" ht="21" customHeight="1" thickBot="1" x14ac:dyDescent="0.2">
      <c r="B95" s="217" t="s">
        <v>92</v>
      </c>
      <c r="C95" s="218"/>
      <c r="D95" s="218"/>
      <c r="E95" s="218"/>
      <c r="F95" s="219"/>
      <c r="H95" s="217" t="s">
        <v>93</v>
      </c>
      <c r="I95" s="218"/>
      <c r="J95" s="218"/>
      <c r="K95" s="218"/>
      <c r="L95" s="219"/>
    </row>
    <row r="96" spans="2:12" ht="63" customHeight="1" thickBot="1" x14ac:dyDescent="0.2">
      <c r="B96" s="59" t="s">
        <v>132</v>
      </c>
      <c r="C96" s="60" t="s">
        <v>154</v>
      </c>
      <c r="D96" s="63" t="s">
        <v>133</v>
      </c>
      <c r="E96" s="61" t="s">
        <v>134</v>
      </c>
      <c r="F96" s="62" t="s">
        <v>135</v>
      </c>
      <c r="H96" s="46" t="s">
        <v>132</v>
      </c>
      <c r="I96" s="55" t="s">
        <v>154</v>
      </c>
      <c r="J96" s="47" t="s">
        <v>133</v>
      </c>
      <c r="K96" s="47" t="s">
        <v>134</v>
      </c>
      <c r="L96" s="48" t="s">
        <v>135</v>
      </c>
    </row>
    <row r="97" spans="2:12" ht="13.15" customHeight="1" x14ac:dyDescent="0.15">
      <c r="B97" s="222">
        <f>+'順位表（詳細）'!K234</f>
        <v>1</v>
      </c>
      <c r="C97" s="229" t="s">
        <v>78</v>
      </c>
      <c r="D97" s="226">
        <f>+'順位表（詳細）'!L234</f>
        <v>10</v>
      </c>
      <c r="E97" s="228">
        <f>+'順位表（詳細）'!M234</f>
        <v>1</v>
      </c>
      <c r="F97" s="231">
        <f>+'順位表（詳細）'!N234</f>
        <v>26</v>
      </c>
      <c r="H97" s="198">
        <f>+'順位表（詳細）'!K253</f>
        <v>7</v>
      </c>
      <c r="I97" s="223" t="s">
        <v>58</v>
      </c>
      <c r="J97" s="228">
        <f>+'順位表（詳細）'!L253</f>
        <v>5</v>
      </c>
      <c r="K97" s="228">
        <f>+'順位表（詳細）'!M253</f>
        <v>7</v>
      </c>
      <c r="L97" s="231">
        <f>+'順位表（詳細）'!N253</f>
        <v>16</v>
      </c>
    </row>
    <row r="98" spans="2:12" ht="13.15" customHeight="1" x14ac:dyDescent="0.15">
      <c r="B98" s="220"/>
      <c r="C98" s="230"/>
      <c r="D98" s="227"/>
      <c r="E98" s="203"/>
      <c r="F98" s="204"/>
      <c r="H98" s="176"/>
      <c r="I98" s="163"/>
      <c r="J98" s="203"/>
      <c r="K98" s="203"/>
      <c r="L98" s="204"/>
    </row>
    <row r="99" spans="2:12" ht="13.15" customHeight="1" x14ac:dyDescent="0.15">
      <c r="B99" s="220">
        <f>+'順位表（詳細）'!K236</f>
        <v>2</v>
      </c>
      <c r="C99" s="230" t="s">
        <v>55</v>
      </c>
      <c r="D99" s="227">
        <f>+'順位表（詳細）'!L236</f>
        <v>7</v>
      </c>
      <c r="E99" s="203">
        <f>+'順位表（詳細）'!M236</f>
        <v>4</v>
      </c>
      <c r="F99" s="204">
        <f>+'順位表（詳細）'!N236</f>
        <v>20</v>
      </c>
      <c r="H99" s="116">
        <f>+'順位表（詳細）'!K257</f>
        <v>5</v>
      </c>
      <c r="I99" s="186" t="s">
        <v>59</v>
      </c>
      <c r="J99" s="114">
        <f>+'順位表（詳細）'!L257</f>
        <v>5</v>
      </c>
      <c r="K99" s="114">
        <f>+'順位表（詳細）'!M257</f>
        <v>7</v>
      </c>
      <c r="L99" s="115">
        <f>+'順位表（詳細）'!N257</f>
        <v>18</v>
      </c>
    </row>
    <row r="100" spans="2:12" ht="13.15" customHeight="1" x14ac:dyDescent="0.15">
      <c r="B100" s="220"/>
      <c r="C100" s="230"/>
      <c r="D100" s="227"/>
      <c r="E100" s="203"/>
      <c r="F100" s="204"/>
      <c r="H100" s="176"/>
      <c r="I100" s="186"/>
      <c r="J100" s="203"/>
      <c r="K100" s="203"/>
      <c r="L100" s="204"/>
    </row>
    <row r="101" spans="2:12" ht="13.15" customHeight="1" x14ac:dyDescent="0.15">
      <c r="B101" s="220">
        <f>+'順位表（詳細）'!K240</f>
        <v>3</v>
      </c>
      <c r="C101" s="230" t="s">
        <v>56</v>
      </c>
      <c r="D101" s="227">
        <f>+'順位表（詳細）'!L240</f>
        <v>7</v>
      </c>
      <c r="E101" s="203">
        <f>+'順位表（詳細）'!M240</f>
        <v>4</v>
      </c>
      <c r="F101" s="204">
        <f>+'順位表（詳細）'!N240</f>
        <v>19</v>
      </c>
      <c r="H101" s="116">
        <f>+'順位表（詳細）'!K255</f>
        <v>6</v>
      </c>
      <c r="I101" s="186" t="s">
        <v>60</v>
      </c>
      <c r="J101" s="114">
        <f>+'順位表（詳細）'!L255</f>
        <v>5</v>
      </c>
      <c r="K101" s="114">
        <f>+'順位表（詳細）'!M255</f>
        <v>7</v>
      </c>
      <c r="L101" s="115">
        <f>+'順位表（詳細）'!N255</f>
        <v>17</v>
      </c>
    </row>
    <row r="102" spans="2:12" ht="13.15" customHeight="1" x14ac:dyDescent="0.15">
      <c r="B102" s="220"/>
      <c r="C102" s="230"/>
      <c r="D102" s="227"/>
      <c r="E102" s="203"/>
      <c r="F102" s="204"/>
      <c r="H102" s="176"/>
      <c r="I102" s="186"/>
      <c r="J102" s="203"/>
      <c r="K102" s="203"/>
      <c r="L102" s="204"/>
    </row>
    <row r="103" spans="2:12" ht="13.15" customHeight="1" x14ac:dyDescent="0.15">
      <c r="B103" s="220">
        <f>+'順位表（詳細）'!K238</f>
        <v>4</v>
      </c>
      <c r="C103" s="230" t="s">
        <v>57</v>
      </c>
      <c r="D103" s="227">
        <f>+'順位表（詳細）'!L238</f>
        <v>6</v>
      </c>
      <c r="E103" s="203">
        <f>+'順位表（詳細）'!M238</f>
        <v>5</v>
      </c>
      <c r="F103" s="204">
        <f>+'順位表（詳細）'!N238</f>
        <v>16</v>
      </c>
      <c r="H103" s="116">
        <f>+'順位表（詳細）'!K261</f>
        <v>9</v>
      </c>
      <c r="I103" s="186" t="s">
        <v>79</v>
      </c>
      <c r="J103" s="114">
        <f>+'順位表（詳細）'!L261</f>
        <v>3</v>
      </c>
      <c r="K103" s="114">
        <f>+'順位表（詳細）'!M261</f>
        <v>9</v>
      </c>
      <c r="L103" s="115">
        <f>+'順位表（詳細）'!N261</f>
        <v>11</v>
      </c>
    </row>
    <row r="104" spans="2:12" ht="13.9" customHeight="1" thickBot="1" x14ac:dyDescent="0.2">
      <c r="B104" s="221"/>
      <c r="C104" s="237"/>
      <c r="D104" s="240"/>
      <c r="E104" s="206"/>
      <c r="F104" s="207"/>
      <c r="H104" s="176"/>
      <c r="I104" s="186"/>
      <c r="J104" s="203"/>
      <c r="K104" s="203"/>
      <c r="L104" s="204"/>
    </row>
    <row r="105" spans="2:12" ht="13.15" customHeight="1" x14ac:dyDescent="0.15">
      <c r="B105" s="140"/>
      <c r="C105" s="141"/>
      <c r="D105" s="140"/>
      <c r="E105" s="140"/>
      <c r="F105" s="140"/>
      <c r="H105" s="116">
        <f>+'順位表（詳細）'!K259</f>
        <v>8</v>
      </c>
      <c r="I105" s="186" t="s">
        <v>54</v>
      </c>
      <c r="J105" s="114">
        <f>+'順位表（詳細）'!L259</f>
        <v>4</v>
      </c>
      <c r="K105" s="114">
        <f>+'順位表（詳細）'!M259</f>
        <v>8</v>
      </c>
      <c r="L105" s="115">
        <f>+'順位表（詳細）'!N259</f>
        <v>13</v>
      </c>
    </row>
    <row r="106" spans="2:12" ht="13.9" customHeight="1" thickBot="1" x14ac:dyDescent="0.2">
      <c r="B106" s="140"/>
      <c r="C106" s="141"/>
      <c r="D106" s="140"/>
      <c r="E106" s="140"/>
      <c r="F106" s="140"/>
      <c r="H106" s="177"/>
      <c r="I106" s="194"/>
      <c r="J106" s="206"/>
      <c r="K106" s="206"/>
      <c r="L106" s="207"/>
    </row>
    <row r="107" spans="2:12" x14ac:dyDescent="0.15">
      <c r="B107" s="140"/>
      <c r="C107" s="141"/>
      <c r="D107" s="140"/>
      <c r="E107" s="140"/>
      <c r="F107" s="140"/>
    </row>
    <row r="108" spans="2:12" x14ac:dyDescent="0.15">
      <c r="B108" s="140"/>
      <c r="C108" s="141"/>
      <c r="D108" s="140"/>
      <c r="E108" s="140"/>
      <c r="F108" s="140"/>
    </row>
    <row r="110" spans="2:12" ht="14.25" thickBot="1" x14ac:dyDescent="0.2"/>
    <row r="111" spans="2:12" ht="21" customHeight="1" thickBot="1" x14ac:dyDescent="0.2">
      <c r="B111" s="217" t="s">
        <v>94</v>
      </c>
      <c r="C111" s="218"/>
      <c r="D111" s="218"/>
      <c r="E111" s="218"/>
      <c r="F111" s="219"/>
      <c r="H111" s="217" t="s">
        <v>140</v>
      </c>
      <c r="I111" s="218"/>
      <c r="J111" s="218"/>
      <c r="K111" s="218"/>
      <c r="L111" s="219"/>
    </row>
    <row r="112" spans="2:12" ht="62.45" customHeight="1" thickBot="1" x14ac:dyDescent="0.2">
      <c r="B112" s="59" t="s">
        <v>132</v>
      </c>
      <c r="C112" s="60" t="s">
        <v>154</v>
      </c>
      <c r="D112" s="64" t="s">
        <v>133</v>
      </c>
      <c r="E112" s="47" t="s">
        <v>134</v>
      </c>
      <c r="F112" s="48" t="s">
        <v>135</v>
      </c>
      <c r="H112" s="46" t="s">
        <v>132</v>
      </c>
      <c r="I112" s="55" t="s">
        <v>154</v>
      </c>
      <c r="J112" s="47" t="s">
        <v>133</v>
      </c>
      <c r="K112" s="47" t="s">
        <v>134</v>
      </c>
      <c r="L112" s="48" t="s">
        <v>135</v>
      </c>
    </row>
    <row r="113" spans="2:12" ht="13.15" customHeight="1" x14ac:dyDescent="0.15">
      <c r="B113" s="222">
        <f>+'順位表（詳細）'!K272</f>
        <v>1</v>
      </c>
      <c r="C113" s="224" t="s">
        <v>67</v>
      </c>
      <c r="D113" s="241">
        <f>+'順位表（詳細）'!L272</f>
        <v>11</v>
      </c>
      <c r="E113" s="114">
        <f>+'順位表（詳細）'!M272</f>
        <v>0</v>
      </c>
      <c r="F113" s="115">
        <f>+'順位表（詳細）'!N272</f>
        <v>23</v>
      </c>
      <c r="H113" s="198">
        <f>+'順位表（詳細）'!K291</f>
        <v>5</v>
      </c>
      <c r="I113" s="223" t="s">
        <v>63</v>
      </c>
      <c r="J113" s="228">
        <f>+'順位表（詳細）'!L291</f>
        <v>8</v>
      </c>
      <c r="K113" s="228">
        <f>+'順位表（詳細）'!M291</f>
        <v>4</v>
      </c>
      <c r="L113" s="231">
        <f>+'順位表（詳細）'!N291</f>
        <v>23</v>
      </c>
    </row>
    <row r="114" spans="2:12" ht="13.15" customHeight="1" x14ac:dyDescent="0.15">
      <c r="B114" s="220"/>
      <c r="C114" s="225"/>
      <c r="D114" s="227"/>
      <c r="E114" s="203"/>
      <c r="F114" s="204"/>
      <c r="H114" s="176"/>
      <c r="I114" s="163"/>
      <c r="J114" s="203"/>
      <c r="K114" s="203"/>
      <c r="L114" s="204"/>
    </row>
    <row r="115" spans="2:12" ht="13.15" customHeight="1" x14ac:dyDescent="0.15">
      <c r="B115" s="220">
        <f>+'順位表（詳細）'!K274</f>
        <v>2</v>
      </c>
      <c r="C115" s="225" t="s">
        <v>80</v>
      </c>
      <c r="D115" s="227">
        <f>+'順位表（詳細）'!L274</f>
        <v>8</v>
      </c>
      <c r="E115" s="203">
        <f>+'順位表（詳細）'!M274</f>
        <v>3</v>
      </c>
      <c r="F115" s="204">
        <f>+'順位表（詳細）'!N274</f>
        <v>24</v>
      </c>
      <c r="H115" s="116">
        <f>+'順位表（詳細）'!K293</f>
        <v>6</v>
      </c>
      <c r="I115" s="186" t="s">
        <v>65</v>
      </c>
      <c r="J115" s="114">
        <f>+'順位表（詳細）'!L293</f>
        <v>5</v>
      </c>
      <c r="K115" s="114">
        <f>+'順位表（詳細）'!M293</f>
        <v>7</v>
      </c>
      <c r="L115" s="115">
        <f>+'順位表（詳細）'!N293</f>
        <v>13</v>
      </c>
    </row>
    <row r="116" spans="2:12" ht="13.15" customHeight="1" x14ac:dyDescent="0.15">
      <c r="B116" s="220"/>
      <c r="C116" s="225"/>
      <c r="D116" s="227"/>
      <c r="E116" s="203"/>
      <c r="F116" s="204"/>
      <c r="H116" s="176"/>
      <c r="I116" s="186"/>
      <c r="J116" s="203"/>
      <c r="K116" s="203"/>
      <c r="L116" s="204"/>
    </row>
    <row r="117" spans="2:12" ht="13.15" customHeight="1" x14ac:dyDescent="0.15">
      <c r="B117" s="220">
        <f>+'順位表（詳細）'!K276</f>
        <v>3</v>
      </c>
      <c r="C117" s="225" t="s">
        <v>61</v>
      </c>
      <c r="D117" s="227">
        <f>+'順位表（詳細）'!L276</f>
        <v>7</v>
      </c>
      <c r="E117" s="203">
        <f>+'順位表（詳細）'!M276</f>
        <v>4</v>
      </c>
      <c r="F117" s="204">
        <f>+'順位表（詳細）'!N276</f>
        <v>23</v>
      </c>
      <c r="H117" s="116">
        <f>+'順位表（詳細）'!K295</f>
        <v>7</v>
      </c>
      <c r="I117" s="186" t="s">
        <v>66</v>
      </c>
      <c r="J117" s="114">
        <f>+'順位表（詳細）'!L295</f>
        <v>4</v>
      </c>
      <c r="K117" s="114">
        <f>+'順位表（詳細）'!M295</f>
        <v>8</v>
      </c>
      <c r="L117" s="115">
        <f>+'順位表（詳細）'!N295</f>
        <v>13</v>
      </c>
    </row>
    <row r="118" spans="2:12" ht="13.15" customHeight="1" x14ac:dyDescent="0.15">
      <c r="B118" s="220"/>
      <c r="C118" s="225"/>
      <c r="D118" s="227"/>
      <c r="E118" s="203"/>
      <c r="F118" s="204"/>
      <c r="H118" s="176"/>
      <c r="I118" s="186"/>
      <c r="J118" s="203"/>
      <c r="K118" s="203"/>
      <c r="L118" s="204"/>
    </row>
    <row r="119" spans="2:12" ht="13.15" customHeight="1" x14ac:dyDescent="0.15">
      <c r="B119" s="220">
        <f>+'順位表（詳細）'!K278</f>
        <v>4</v>
      </c>
      <c r="C119" s="225" t="s">
        <v>62</v>
      </c>
      <c r="D119" s="227">
        <f>+'順位表（詳細）'!L278</f>
        <v>5</v>
      </c>
      <c r="E119" s="203">
        <f>+'順位表（詳細）'!M278</f>
        <v>6</v>
      </c>
      <c r="F119" s="204">
        <f>+'順位表（詳細）'!N278</f>
        <v>17</v>
      </c>
      <c r="H119" s="116">
        <f>+'順位表（詳細）'!K297</f>
        <v>8</v>
      </c>
      <c r="I119" s="186" t="s">
        <v>68</v>
      </c>
      <c r="J119" s="114">
        <f>+'順位表（詳細）'!L297</f>
        <v>3</v>
      </c>
      <c r="K119" s="114">
        <f>+'順位表（詳細）'!M297</f>
        <v>9</v>
      </c>
      <c r="L119" s="115">
        <f>+'順位表（詳細）'!N297</f>
        <v>12</v>
      </c>
    </row>
    <row r="120" spans="2:12" ht="13.9" customHeight="1" thickBot="1" x14ac:dyDescent="0.2">
      <c r="B120" s="221"/>
      <c r="C120" s="236"/>
      <c r="D120" s="240"/>
      <c r="E120" s="206"/>
      <c r="F120" s="207"/>
      <c r="H120" s="176"/>
      <c r="I120" s="186"/>
      <c r="J120" s="203"/>
      <c r="K120" s="203"/>
      <c r="L120" s="204"/>
    </row>
    <row r="121" spans="2:12" ht="13.15" customHeight="1" x14ac:dyDescent="0.15">
      <c r="B121" s="140"/>
      <c r="C121" s="141"/>
      <c r="D121" s="140"/>
      <c r="E121" s="140"/>
      <c r="F121" s="140"/>
      <c r="H121" s="116">
        <f>+'順位表（詳細）'!K299</f>
        <v>9</v>
      </c>
      <c r="I121" s="186" t="s">
        <v>64</v>
      </c>
      <c r="J121" s="114">
        <f>+'順位表（詳細）'!L299</f>
        <v>1</v>
      </c>
      <c r="K121" s="114">
        <f>+'順位表（詳細）'!M299</f>
        <v>11</v>
      </c>
      <c r="L121" s="115">
        <f>+'順位表（詳細）'!N299</f>
        <v>7</v>
      </c>
    </row>
    <row r="122" spans="2:12" ht="13.9" customHeight="1" thickBot="1" x14ac:dyDescent="0.2">
      <c r="B122" s="140"/>
      <c r="C122" s="141"/>
      <c r="D122" s="140"/>
      <c r="E122" s="140"/>
      <c r="F122" s="140"/>
      <c r="H122" s="177"/>
      <c r="I122" s="194"/>
      <c r="J122" s="206"/>
      <c r="K122" s="206"/>
      <c r="L122" s="207"/>
    </row>
    <row r="123" spans="2:12" x14ac:dyDescent="0.15">
      <c r="B123" s="140"/>
      <c r="C123" s="141"/>
      <c r="D123" s="140"/>
      <c r="E123" s="140"/>
      <c r="F123" s="140"/>
    </row>
    <row r="124" spans="2:12" x14ac:dyDescent="0.15">
      <c r="B124" s="140"/>
      <c r="C124" s="141"/>
      <c r="D124" s="140"/>
      <c r="E124" s="140"/>
      <c r="F124" s="140"/>
    </row>
    <row r="125" spans="2:12" x14ac:dyDescent="0.15">
      <c r="B125" s="140"/>
      <c r="C125" s="141"/>
      <c r="D125" s="140"/>
      <c r="E125" s="140"/>
      <c r="F125" s="140"/>
    </row>
    <row r="126" spans="2:12" x14ac:dyDescent="0.15">
      <c r="B126" s="140"/>
      <c r="C126" s="141"/>
      <c r="D126" s="140"/>
      <c r="E126" s="140"/>
      <c r="F126" s="140"/>
    </row>
    <row r="131" spans="2:6" ht="37.9" customHeight="1" x14ac:dyDescent="0.15"/>
    <row r="132" spans="2:6" ht="13.15" customHeight="1" x14ac:dyDescent="0.15"/>
    <row r="133" spans="2:6" ht="13.15" customHeight="1" x14ac:dyDescent="0.15"/>
    <row r="134" spans="2:6" ht="13.15" customHeight="1" x14ac:dyDescent="0.15"/>
    <row r="135" spans="2:6" ht="13.15" customHeight="1" x14ac:dyDescent="0.15"/>
    <row r="136" spans="2:6" ht="13.15" customHeight="1" x14ac:dyDescent="0.15"/>
    <row r="137" spans="2:6" ht="13.15" customHeight="1" x14ac:dyDescent="0.15"/>
    <row r="138" spans="2:6" ht="13.15" customHeight="1" x14ac:dyDescent="0.15"/>
    <row r="139" spans="2:6" ht="13.15" customHeight="1" x14ac:dyDescent="0.15"/>
    <row r="140" spans="2:6" ht="13.15" customHeight="1" x14ac:dyDescent="0.15"/>
    <row r="141" spans="2:6" ht="13.9" customHeight="1" x14ac:dyDescent="0.15"/>
    <row r="142" spans="2:6" x14ac:dyDescent="0.15">
      <c r="B142" s="140"/>
      <c r="C142" s="141"/>
      <c r="D142" s="140"/>
      <c r="E142" s="140"/>
      <c r="F142" s="140"/>
    </row>
    <row r="143" spans="2:6" x14ac:dyDescent="0.15">
      <c r="B143" s="140"/>
      <c r="C143" s="141"/>
      <c r="D143" s="140"/>
      <c r="E143" s="140"/>
      <c r="F143" s="140"/>
    </row>
    <row r="144" spans="2:6" x14ac:dyDescent="0.15">
      <c r="B144" s="140"/>
      <c r="C144" s="141"/>
      <c r="D144" s="140"/>
      <c r="E144" s="140"/>
      <c r="F144" s="140"/>
    </row>
    <row r="145" spans="2:6" x14ac:dyDescent="0.15">
      <c r="B145" s="140"/>
      <c r="C145" s="141"/>
      <c r="D145" s="140"/>
      <c r="E145" s="140"/>
      <c r="F145" s="140"/>
    </row>
    <row r="149" spans="2:6" x14ac:dyDescent="0.15">
      <c r="B149" s="37"/>
      <c r="C149" s="37"/>
      <c r="D149" s="140"/>
      <c r="E149" s="140"/>
      <c r="F149" s="140"/>
    </row>
    <row r="150" spans="2:6" ht="18.75" x14ac:dyDescent="0.15">
      <c r="B150" s="39"/>
      <c r="C150" s="38"/>
      <c r="D150" s="40"/>
      <c r="E150" s="40"/>
      <c r="F150" s="39"/>
    </row>
    <row r="151" spans="2:6" x14ac:dyDescent="0.15">
      <c r="B151" s="140"/>
      <c r="C151" s="214"/>
      <c r="D151" s="140"/>
      <c r="E151" s="140"/>
      <c r="F151" s="140"/>
    </row>
    <row r="152" spans="2:6" x14ac:dyDescent="0.15">
      <c r="B152" s="140"/>
      <c r="C152" s="214"/>
      <c r="D152" s="140"/>
      <c r="E152" s="140"/>
      <c r="F152" s="140"/>
    </row>
    <row r="153" spans="2:6" x14ac:dyDescent="0.15">
      <c r="B153" s="140"/>
      <c r="C153" s="141"/>
      <c r="D153" s="140"/>
      <c r="E153" s="140"/>
      <c r="F153" s="140"/>
    </row>
    <row r="154" spans="2:6" x14ac:dyDescent="0.15">
      <c r="B154" s="140"/>
      <c r="C154" s="141"/>
      <c r="D154" s="140"/>
      <c r="E154" s="140"/>
      <c r="F154" s="140"/>
    </row>
    <row r="155" spans="2:6" x14ac:dyDescent="0.15">
      <c r="B155" s="140"/>
      <c r="C155" s="141"/>
      <c r="D155" s="140"/>
      <c r="E155" s="140"/>
      <c r="F155" s="140"/>
    </row>
    <row r="156" spans="2:6" x14ac:dyDescent="0.15">
      <c r="B156" s="140"/>
      <c r="C156" s="141"/>
      <c r="D156" s="140"/>
      <c r="E156" s="140"/>
      <c r="F156" s="140"/>
    </row>
    <row r="157" spans="2:6" x14ac:dyDescent="0.15">
      <c r="B157" s="140"/>
      <c r="C157" s="141"/>
      <c r="D157" s="140"/>
      <c r="E157" s="140"/>
      <c r="F157" s="140"/>
    </row>
    <row r="158" spans="2:6" x14ac:dyDescent="0.15">
      <c r="B158" s="140"/>
      <c r="C158" s="141"/>
      <c r="D158" s="140"/>
      <c r="E158" s="140"/>
      <c r="F158" s="140"/>
    </row>
    <row r="159" spans="2:6" x14ac:dyDescent="0.15">
      <c r="B159" s="140"/>
      <c r="C159" s="141"/>
      <c r="D159" s="140"/>
      <c r="E159" s="140"/>
      <c r="F159" s="140"/>
    </row>
    <row r="160" spans="2:6" x14ac:dyDescent="0.15">
      <c r="B160" s="140"/>
      <c r="C160" s="141"/>
      <c r="D160" s="140"/>
      <c r="E160" s="140"/>
      <c r="F160" s="140"/>
    </row>
    <row r="161" spans="2:6" x14ac:dyDescent="0.15">
      <c r="B161" s="140"/>
      <c r="C161" s="141"/>
      <c r="D161" s="140"/>
      <c r="E161" s="140"/>
      <c r="F161" s="140"/>
    </row>
    <row r="162" spans="2:6" x14ac:dyDescent="0.15">
      <c r="B162" s="140"/>
      <c r="C162" s="141"/>
      <c r="D162" s="140"/>
      <c r="E162" s="140"/>
      <c r="F162" s="140"/>
    </row>
    <row r="163" spans="2:6" x14ac:dyDescent="0.15">
      <c r="B163" s="140"/>
      <c r="C163" s="141"/>
      <c r="D163" s="140"/>
      <c r="E163" s="140"/>
      <c r="F163" s="140"/>
    </row>
    <row r="164" spans="2:6" x14ac:dyDescent="0.15">
      <c r="B164" s="140"/>
      <c r="C164" s="141"/>
      <c r="D164" s="140"/>
      <c r="E164" s="140"/>
      <c r="F164" s="140"/>
    </row>
    <row r="165" spans="2:6" x14ac:dyDescent="0.15">
      <c r="B165" s="35"/>
      <c r="C165" s="35"/>
      <c r="D165" s="35"/>
      <c r="E165" s="35"/>
      <c r="F165" s="35"/>
    </row>
    <row r="166" spans="2:6" x14ac:dyDescent="0.15">
      <c r="B166" s="35"/>
      <c r="C166" s="35"/>
      <c r="D166" s="35"/>
      <c r="E166" s="35"/>
      <c r="F166" s="35"/>
    </row>
    <row r="167" spans="2:6" x14ac:dyDescent="0.15">
      <c r="B167" s="35"/>
      <c r="C167" s="35"/>
      <c r="D167" s="35"/>
      <c r="E167" s="35"/>
      <c r="F167" s="35"/>
    </row>
    <row r="168" spans="2:6" x14ac:dyDescent="0.15">
      <c r="B168" s="35"/>
      <c r="C168" s="35"/>
      <c r="D168" s="35"/>
      <c r="E168" s="35"/>
      <c r="F168" s="35"/>
    </row>
    <row r="169" spans="2:6" x14ac:dyDescent="0.15">
      <c r="B169" s="35"/>
      <c r="C169" s="35"/>
      <c r="D169" s="35"/>
      <c r="E169" s="35"/>
      <c r="F169" s="35"/>
    </row>
  </sheetData>
  <autoFilter ref="H81:L81">
    <sortState ref="H81:L91">
      <sortCondition ref="H81"/>
    </sortState>
  </autoFilter>
  <mergeCells count="512">
    <mergeCell ref="B10:B11"/>
    <mergeCell ref="B12:B13"/>
    <mergeCell ref="C14:C15"/>
    <mergeCell ref="B14:B15"/>
    <mergeCell ref="B4:B5"/>
    <mergeCell ref="C4:C5"/>
    <mergeCell ref="B6:B7"/>
    <mergeCell ref="C6:C7"/>
    <mergeCell ref="B8:B9"/>
    <mergeCell ref="C8:C9"/>
    <mergeCell ref="C10:C11"/>
    <mergeCell ref="D10:D11"/>
    <mergeCell ref="E10:E11"/>
    <mergeCell ref="F10:F11"/>
    <mergeCell ref="C12:C13"/>
    <mergeCell ref="D12:D13"/>
    <mergeCell ref="E12:E13"/>
    <mergeCell ref="F12:F13"/>
    <mergeCell ref="D6:D7"/>
    <mergeCell ref="E6:E7"/>
    <mergeCell ref="F6:F7"/>
    <mergeCell ref="D8:D9"/>
    <mergeCell ref="E8:E9"/>
    <mergeCell ref="F8:F9"/>
    <mergeCell ref="J4:J5"/>
    <mergeCell ref="K4:K5"/>
    <mergeCell ref="L4:L5"/>
    <mergeCell ref="J6:J7"/>
    <mergeCell ref="K6:K7"/>
    <mergeCell ref="L6:L7"/>
    <mergeCell ref="D14:D15"/>
    <mergeCell ref="E14:E15"/>
    <mergeCell ref="F14:F15"/>
    <mergeCell ref="H8:H9"/>
    <mergeCell ref="I8:I9"/>
    <mergeCell ref="H10:H11"/>
    <mergeCell ref="I10:I11"/>
    <mergeCell ref="D4:D5"/>
    <mergeCell ref="E4:E5"/>
    <mergeCell ref="F4:F5"/>
    <mergeCell ref="H4:H5"/>
    <mergeCell ref="I4:I5"/>
    <mergeCell ref="H6:H7"/>
    <mergeCell ref="I6:I7"/>
    <mergeCell ref="J12:J13"/>
    <mergeCell ref="K12:K13"/>
    <mergeCell ref="L12:L13"/>
    <mergeCell ref="J14:J15"/>
    <mergeCell ref="K14:K15"/>
    <mergeCell ref="L14:L15"/>
    <mergeCell ref="J8:J9"/>
    <mergeCell ref="K8:K9"/>
    <mergeCell ref="L8:L9"/>
    <mergeCell ref="J10:J11"/>
    <mergeCell ref="K10:K11"/>
    <mergeCell ref="L10:L11"/>
    <mergeCell ref="J20:J21"/>
    <mergeCell ref="K20:K21"/>
    <mergeCell ref="L20:L21"/>
    <mergeCell ref="J22:J23"/>
    <mergeCell ref="K22:K23"/>
    <mergeCell ref="L22:L23"/>
    <mergeCell ref="D26:D27"/>
    <mergeCell ref="E26:E27"/>
    <mergeCell ref="F26:F27"/>
    <mergeCell ref="D22:D23"/>
    <mergeCell ref="E22:E23"/>
    <mergeCell ref="F22:F23"/>
    <mergeCell ref="D24:D25"/>
    <mergeCell ref="E24:E25"/>
    <mergeCell ref="F24:F25"/>
    <mergeCell ref="J28:J29"/>
    <mergeCell ref="K28:K29"/>
    <mergeCell ref="L28:L29"/>
    <mergeCell ref="J24:J25"/>
    <mergeCell ref="K24:K25"/>
    <mergeCell ref="L24:L25"/>
    <mergeCell ref="J26:J27"/>
    <mergeCell ref="K26:K27"/>
    <mergeCell ref="L26:L27"/>
    <mergeCell ref="J39:J40"/>
    <mergeCell ref="K39:K40"/>
    <mergeCell ref="L39:L40"/>
    <mergeCell ref="J41:J42"/>
    <mergeCell ref="K41:K42"/>
    <mergeCell ref="L41:L42"/>
    <mergeCell ref="J35:J36"/>
    <mergeCell ref="K35:K36"/>
    <mergeCell ref="L35:L36"/>
    <mergeCell ref="J37:J38"/>
    <mergeCell ref="K37:K38"/>
    <mergeCell ref="L37:L38"/>
    <mergeCell ref="E55:E56"/>
    <mergeCell ref="F55:F56"/>
    <mergeCell ref="D51:D52"/>
    <mergeCell ref="E51:E52"/>
    <mergeCell ref="F51:F52"/>
    <mergeCell ref="J43:J44"/>
    <mergeCell ref="K43:K44"/>
    <mergeCell ref="L43:L44"/>
    <mergeCell ref="J45:J46"/>
    <mergeCell ref="K45:K46"/>
    <mergeCell ref="L45:L46"/>
    <mergeCell ref="D45:D46"/>
    <mergeCell ref="E45:E46"/>
    <mergeCell ref="F45:F46"/>
    <mergeCell ref="D43:D44"/>
    <mergeCell ref="E43:E44"/>
    <mergeCell ref="F43:F44"/>
    <mergeCell ref="D61:D62"/>
    <mergeCell ref="E61:E62"/>
    <mergeCell ref="F61:F62"/>
    <mergeCell ref="D57:D58"/>
    <mergeCell ref="E57:E58"/>
    <mergeCell ref="F57:F58"/>
    <mergeCell ref="D59:D60"/>
    <mergeCell ref="E59:E60"/>
    <mergeCell ref="F59:F60"/>
    <mergeCell ref="L59:L60"/>
    <mergeCell ref="J55:J56"/>
    <mergeCell ref="K55:K56"/>
    <mergeCell ref="L55:L56"/>
    <mergeCell ref="J57:J58"/>
    <mergeCell ref="K57:K58"/>
    <mergeCell ref="L57:L58"/>
    <mergeCell ref="J51:J52"/>
    <mergeCell ref="K51:K52"/>
    <mergeCell ref="L51:L52"/>
    <mergeCell ref="J53:J54"/>
    <mergeCell ref="K53:K54"/>
    <mergeCell ref="L53:L54"/>
    <mergeCell ref="L72:L73"/>
    <mergeCell ref="J66:J67"/>
    <mergeCell ref="K66:K67"/>
    <mergeCell ref="L66:L67"/>
    <mergeCell ref="J68:J69"/>
    <mergeCell ref="K68:K69"/>
    <mergeCell ref="L68:L69"/>
    <mergeCell ref="D76:D77"/>
    <mergeCell ref="E76:E77"/>
    <mergeCell ref="F76:F77"/>
    <mergeCell ref="D72:D73"/>
    <mergeCell ref="E72:E73"/>
    <mergeCell ref="F72:F73"/>
    <mergeCell ref="D74:D75"/>
    <mergeCell ref="E74:E75"/>
    <mergeCell ref="F74:F75"/>
    <mergeCell ref="D68:D69"/>
    <mergeCell ref="E68:E69"/>
    <mergeCell ref="F68:F69"/>
    <mergeCell ref="D70:D71"/>
    <mergeCell ref="E70:E71"/>
    <mergeCell ref="F70:F71"/>
    <mergeCell ref="D66:D67"/>
    <mergeCell ref="E66:E67"/>
    <mergeCell ref="J84:J85"/>
    <mergeCell ref="K84:K85"/>
    <mergeCell ref="L84:L85"/>
    <mergeCell ref="D92:D93"/>
    <mergeCell ref="E92:E93"/>
    <mergeCell ref="F92:F93"/>
    <mergeCell ref="D88:D89"/>
    <mergeCell ref="E88:E89"/>
    <mergeCell ref="F88:F89"/>
    <mergeCell ref="D90:D91"/>
    <mergeCell ref="E90:E91"/>
    <mergeCell ref="F90:F91"/>
    <mergeCell ref="D84:D85"/>
    <mergeCell ref="E84:E85"/>
    <mergeCell ref="F84:F85"/>
    <mergeCell ref="D86:D87"/>
    <mergeCell ref="E86:E87"/>
    <mergeCell ref="F86:F87"/>
    <mergeCell ref="J90:J91"/>
    <mergeCell ref="K90:K91"/>
    <mergeCell ref="L90:L91"/>
    <mergeCell ref="J86:J87"/>
    <mergeCell ref="K86:K87"/>
    <mergeCell ref="L86:L87"/>
    <mergeCell ref="J88:J89"/>
    <mergeCell ref="K88:K89"/>
    <mergeCell ref="L88:L89"/>
    <mergeCell ref="J97:J98"/>
    <mergeCell ref="K97:K98"/>
    <mergeCell ref="L97:L98"/>
    <mergeCell ref="J99:J100"/>
    <mergeCell ref="K99:K100"/>
    <mergeCell ref="L99:L100"/>
    <mergeCell ref="H95:L95"/>
    <mergeCell ref="I97:I98"/>
    <mergeCell ref="I99:I100"/>
    <mergeCell ref="D107:D108"/>
    <mergeCell ref="E107:E108"/>
    <mergeCell ref="F107:F108"/>
    <mergeCell ref="D103:D104"/>
    <mergeCell ref="E103:E104"/>
    <mergeCell ref="F103:F104"/>
    <mergeCell ref="D105:D106"/>
    <mergeCell ref="E105:E106"/>
    <mergeCell ref="F105:F106"/>
    <mergeCell ref="J105:J106"/>
    <mergeCell ref="K105:K106"/>
    <mergeCell ref="L105:L106"/>
    <mergeCell ref="J101:J102"/>
    <mergeCell ref="K101:K102"/>
    <mergeCell ref="L101:L102"/>
    <mergeCell ref="J103:J104"/>
    <mergeCell ref="K103:K104"/>
    <mergeCell ref="L103:L104"/>
    <mergeCell ref="J113:J114"/>
    <mergeCell ref="K113:K114"/>
    <mergeCell ref="L113:L114"/>
    <mergeCell ref="J115:J116"/>
    <mergeCell ref="K115:K116"/>
    <mergeCell ref="L115:L116"/>
    <mergeCell ref="D123:D124"/>
    <mergeCell ref="E123:E124"/>
    <mergeCell ref="F123:F124"/>
    <mergeCell ref="D119:D120"/>
    <mergeCell ref="E119:E120"/>
    <mergeCell ref="F119:F120"/>
    <mergeCell ref="D121:D122"/>
    <mergeCell ref="E121:E122"/>
    <mergeCell ref="F121:F122"/>
    <mergeCell ref="D115:D116"/>
    <mergeCell ref="E115:E116"/>
    <mergeCell ref="F115:F116"/>
    <mergeCell ref="D117:D118"/>
    <mergeCell ref="E117:E118"/>
    <mergeCell ref="F117:F118"/>
    <mergeCell ref="D113:D114"/>
    <mergeCell ref="E113:E114"/>
    <mergeCell ref="F113:F114"/>
    <mergeCell ref="J121:J122"/>
    <mergeCell ref="K121:K122"/>
    <mergeCell ref="D142:D143"/>
    <mergeCell ref="E142:E143"/>
    <mergeCell ref="F142:F143"/>
    <mergeCell ref="D125:D126"/>
    <mergeCell ref="E125:E126"/>
    <mergeCell ref="F125:F126"/>
    <mergeCell ref="L119:L120"/>
    <mergeCell ref="F157:F158"/>
    <mergeCell ref="D159:D160"/>
    <mergeCell ref="E159:E160"/>
    <mergeCell ref="F159:F160"/>
    <mergeCell ref="D153:D154"/>
    <mergeCell ref="E153:E154"/>
    <mergeCell ref="F153:F154"/>
    <mergeCell ref="D155:D156"/>
    <mergeCell ref="E155:E156"/>
    <mergeCell ref="F155:F156"/>
    <mergeCell ref="I20:I21"/>
    <mergeCell ref="I22:I23"/>
    <mergeCell ref="I12:I13"/>
    <mergeCell ref="I14:I15"/>
    <mergeCell ref="C20:C21"/>
    <mergeCell ref="C22:C23"/>
    <mergeCell ref="C24:C25"/>
    <mergeCell ref="D35:D36"/>
    <mergeCell ref="E35:E36"/>
    <mergeCell ref="F35:F36"/>
    <mergeCell ref="D28:D29"/>
    <mergeCell ref="E28:E29"/>
    <mergeCell ref="F28:F29"/>
    <mergeCell ref="I35:I36"/>
    <mergeCell ref="H22:H23"/>
    <mergeCell ref="H24:H25"/>
    <mergeCell ref="H26:H27"/>
    <mergeCell ref="H28:H29"/>
    <mergeCell ref="D20:D21"/>
    <mergeCell ref="E20:E21"/>
    <mergeCell ref="F20:F21"/>
    <mergeCell ref="I24:I25"/>
    <mergeCell ref="I26:I27"/>
    <mergeCell ref="I28:I29"/>
    <mergeCell ref="I37:I38"/>
    <mergeCell ref="I39:I40"/>
    <mergeCell ref="I41:I42"/>
    <mergeCell ref="I43:I44"/>
    <mergeCell ref="I45:I46"/>
    <mergeCell ref="C37:C38"/>
    <mergeCell ref="C39:C40"/>
    <mergeCell ref="C41:C42"/>
    <mergeCell ref="C43:C44"/>
    <mergeCell ref="C45:C46"/>
    <mergeCell ref="D41:D42"/>
    <mergeCell ref="E41:E42"/>
    <mergeCell ref="F41:F42"/>
    <mergeCell ref="D37:D38"/>
    <mergeCell ref="E37:E38"/>
    <mergeCell ref="F37:F38"/>
    <mergeCell ref="D39:D40"/>
    <mergeCell ref="E39:E40"/>
    <mergeCell ref="F39:F40"/>
    <mergeCell ref="I70:I71"/>
    <mergeCell ref="I72:I73"/>
    <mergeCell ref="I74:I75"/>
    <mergeCell ref="C82:C83"/>
    <mergeCell ref="B80:F80"/>
    <mergeCell ref="H80:L80"/>
    <mergeCell ref="C72:C73"/>
    <mergeCell ref="C74:C75"/>
    <mergeCell ref="C76:C77"/>
    <mergeCell ref="C70:C71"/>
    <mergeCell ref="J82:J83"/>
    <mergeCell ref="K82:K83"/>
    <mergeCell ref="L82:L83"/>
    <mergeCell ref="D82:D83"/>
    <mergeCell ref="E82:E83"/>
    <mergeCell ref="F82:F83"/>
    <mergeCell ref="J74:J75"/>
    <mergeCell ref="K74:K75"/>
    <mergeCell ref="L74:L75"/>
    <mergeCell ref="J70:J71"/>
    <mergeCell ref="K70:K71"/>
    <mergeCell ref="L70:L71"/>
    <mergeCell ref="J72:J73"/>
    <mergeCell ref="K72:K73"/>
    <mergeCell ref="I82:I83"/>
    <mergeCell ref="I84:I85"/>
    <mergeCell ref="I86:I87"/>
    <mergeCell ref="I88:I89"/>
    <mergeCell ref="I90:I91"/>
    <mergeCell ref="C84:C85"/>
    <mergeCell ref="C86:C87"/>
    <mergeCell ref="C88:C89"/>
    <mergeCell ref="C90:C91"/>
    <mergeCell ref="I101:I102"/>
    <mergeCell ref="I103:I104"/>
    <mergeCell ref="C97:C98"/>
    <mergeCell ref="C99:C100"/>
    <mergeCell ref="C101:C102"/>
    <mergeCell ref="C103:C104"/>
    <mergeCell ref="C105:C106"/>
    <mergeCell ref="F97:F98"/>
    <mergeCell ref="C153:C154"/>
    <mergeCell ref="H99:H100"/>
    <mergeCell ref="H101:H102"/>
    <mergeCell ref="D144:D145"/>
    <mergeCell ref="E144:E145"/>
    <mergeCell ref="F144:F145"/>
    <mergeCell ref="D149:F149"/>
    <mergeCell ref="D151:D152"/>
    <mergeCell ref="E151:E152"/>
    <mergeCell ref="F151:F152"/>
    <mergeCell ref="D99:D100"/>
    <mergeCell ref="E99:E100"/>
    <mergeCell ref="F99:F100"/>
    <mergeCell ref="D101:D102"/>
    <mergeCell ref="E101:E102"/>
    <mergeCell ref="F101:F102"/>
    <mergeCell ref="C155:C156"/>
    <mergeCell ref="C157:C158"/>
    <mergeCell ref="C159:C160"/>
    <mergeCell ref="C161:C162"/>
    <mergeCell ref="C163:C164"/>
    <mergeCell ref="I117:I118"/>
    <mergeCell ref="I119:I120"/>
    <mergeCell ref="I121:I122"/>
    <mergeCell ref="C142:C143"/>
    <mergeCell ref="C144:C145"/>
    <mergeCell ref="C151:C152"/>
    <mergeCell ref="C119:C120"/>
    <mergeCell ref="C121:C122"/>
    <mergeCell ref="C123:C124"/>
    <mergeCell ref="C125:C126"/>
    <mergeCell ref="C117:C118"/>
    <mergeCell ref="D161:D162"/>
    <mergeCell ref="E161:E162"/>
    <mergeCell ref="F161:F162"/>
    <mergeCell ref="D163:D164"/>
    <mergeCell ref="E163:E164"/>
    <mergeCell ref="F163:F164"/>
    <mergeCell ref="D157:D158"/>
    <mergeCell ref="E157:E158"/>
    <mergeCell ref="B24:B25"/>
    <mergeCell ref="B26:B27"/>
    <mergeCell ref="B28:B29"/>
    <mergeCell ref="H20:H21"/>
    <mergeCell ref="H12:H13"/>
    <mergeCell ref="H14:H15"/>
    <mergeCell ref="B20:B21"/>
    <mergeCell ref="B22:B23"/>
    <mergeCell ref="H45:H46"/>
    <mergeCell ref="C35:C36"/>
    <mergeCell ref="C26:C27"/>
    <mergeCell ref="C28:C29"/>
    <mergeCell ref="B51:B52"/>
    <mergeCell ref="B53:B54"/>
    <mergeCell ref="B55:B56"/>
    <mergeCell ref="B57:B58"/>
    <mergeCell ref="H35:H36"/>
    <mergeCell ref="H37:H38"/>
    <mergeCell ref="H39:H40"/>
    <mergeCell ref="H41:H42"/>
    <mergeCell ref="H43:H44"/>
    <mergeCell ref="B35:B36"/>
    <mergeCell ref="B37:B38"/>
    <mergeCell ref="B39:B40"/>
    <mergeCell ref="B41:B42"/>
    <mergeCell ref="B43:B44"/>
    <mergeCell ref="B45:B46"/>
    <mergeCell ref="C51:C52"/>
    <mergeCell ref="C53:C54"/>
    <mergeCell ref="C55:C56"/>
    <mergeCell ref="C57:C58"/>
    <mergeCell ref="D53:D54"/>
    <mergeCell ref="E53:E54"/>
    <mergeCell ref="F53:F54"/>
    <mergeCell ref="D55:D56"/>
    <mergeCell ref="H57:H58"/>
    <mergeCell ref="H59:H60"/>
    <mergeCell ref="B66:B67"/>
    <mergeCell ref="B68:B69"/>
    <mergeCell ref="H64:L64"/>
    <mergeCell ref="B59:B60"/>
    <mergeCell ref="B61:B62"/>
    <mergeCell ref="H51:H52"/>
    <mergeCell ref="H53:H54"/>
    <mergeCell ref="H55:H56"/>
    <mergeCell ref="I66:I67"/>
    <mergeCell ref="I68:I69"/>
    <mergeCell ref="I59:I60"/>
    <mergeCell ref="C66:C67"/>
    <mergeCell ref="C68:C69"/>
    <mergeCell ref="C61:C62"/>
    <mergeCell ref="I51:I52"/>
    <mergeCell ref="I53:I54"/>
    <mergeCell ref="I55:I56"/>
    <mergeCell ref="I57:I58"/>
    <mergeCell ref="C59:C60"/>
    <mergeCell ref="F66:F67"/>
    <mergeCell ref="J59:J60"/>
    <mergeCell ref="K59:K60"/>
    <mergeCell ref="H68:H69"/>
    <mergeCell ref="H70:H71"/>
    <mergeCell ref="H72:H73"/>
    <mergeCell ref="H74:H75"/>
    <mergeCell ref="B70:B71"/>
    <mergeCell ref="B72:B73"/>
    <mergeCell ref="B74:B75"/>
    <mergeCell ref="B76:B77"/>
    <mergeCell ref="H66:H67"/>
    <mergeCell ref="H97:H98"/>
    <mergeCell ref="B97:B98"/>
    <mergeCell ref="D97:D98"/>
    <mergeCell ref="E97:E98"/>
    <mergeCell ref="B99:B100"/>
    <mergeCell ref="B101:B102"/>
    <mergeCell ref="B103:B104"/>
    <mergeCell ref="H82:H83"/>
    <mergeCell ref="H84:H85"/>
    <mergeCell ref="H86:H87"/>
    <mergeCell ref="H88:H89"/>
    <mergeCell ref="H90:H91"/>
    <mergeCell ref="B82:B83"/>
    <mergeCell ref="B84:B85"/>
    <mergeCell ref="B86:B87"/>
    <mergeCell ref="B88:B89"/>
    <mergeCell ref="B90:B91"/>
    <mergeCell ref="B92:B93"/>
    <mergeCell ref="C92:C93"/>
    <mergeCell ref="B95:F95"/>
    <mergeCell ref="B121:B122"/>
    <mergeCell ref="B123:B124"/>
    <mergeCell ref="B125:B126"/>
    <mergeCell ref="H113:H114"/>
    <mergeCell ref="H103:H104"/>
    <mergeCell ref="H105:H106"/>
    <mergeCell ref="B113:B114"/>
    <mergeCell ref="B115:B116"/>
    <mergeCell ref="B111:F111"/>
    <mergeCell ref="H111:L111"/>
    <mergeCell ref="B105:B106"/>
    <mergeCell ref="B107:B108"/>
    <mergeCell ref="I113:I114"/>
    <mergeCell ref="I115:I116"/>
    <mergeCell ref="I105:I106"/>
    <mergeCell ref="C113:C114"/>
    <mergeCell ref="C115:C116"/>
    <mergeCell ref="C107:C108"/>
    <mergeCell ref="L121:L122"/>
    <mergeCell ref="J117:J118"/>
    <mergeCell ref="K117:K118"/>
    <mergeCell ref="L117:L118"/>
    <mergeCell ref="J119:J120"/>
    <mergeCell ref="K119:K120"/>
    <mergeCell ref="B163:B164"/>
    <mergeCell ref="B2:F2"/>
    <mergeCell ref="H2:L2"/>
    <mergeCell ref="B18:F18"/>
    <mergeCell ref="H18:L18"/>
    <mergeCell ref="B33:F33"/>
    <mergeCell ref="H33:L33"/>
    <mergeCell ref="B49:F49"/>
    <mergeCell ref="H49:L49"/>
    <mergeCell ref="B64:F64"/>
    <mergeCell ref="B151:B152"/>
    <mergeCell ref="B153:B154"/>
    <mergeCell ref="B155:B156"/>
    <mergeCell ref="B157:B158"/>
    <mergeCell ref="B159:B160"/>
    <mergeCell ref="B161:B162"/>
    <mergeCell ref="H115:H116"/>
    <mergeCell ref="H117:H118"/>
    <mergeCell ref="H119:H120"/>
    <mergeCell ref="H121:H122"/>
    <mergeCell ref="B142:B143"/>
    <mergeCell ref="B144:B145"/>
    <mergeCell ref="B117:B118"/>
    <mergeCell ref="B119:B120"/>
  </mergeCells>
  <phoneticPr fontId="1"/>
  <pageMargins left="0.25" right="0.25" top="0.75" bottom="0.75" header="0.3" footer="0.3"/>
  <pageSetup paperSize="9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8"/>
  <sheetViews>
    <sheetView topLeftCell="A6" zoomScale="125" zoomScaleNormal="125" workbookViewId="0">
      <selection activeCell="F22" sqref="F22"/>
    </sheetView>
  </sheetViews>
  <sheetFormatPr defaultColWidth="8.875" defaultRowHeight="14.25" x14ac:dyDescent="0.15"/>
  <cols>
    <col min="1" max="4" width="5.625" style="1" customWidth="1"/>
    <col min="5" max="5" width="20.5" style="1" customWidth="1"/>
    <col min="6" max="14" width="5.625" style="1" customWidth="1"/>
    <col min="15" max="15" width="3.125" style="1" customWidth="1"/>
    <col min="16" max="16" width="8.875" style="1"/>
    <col min="17" max="17" width="7.5" style="1" customWidth="1"/>
    <col min="18" max="18" width="5.875" style="1" customWidth="1"/>
    <col min="19" max="19" width="22.625" style="1" customWidth="1"/>
    <col min="20" max="16384" width="8.875" style="1"/>
  </cols>
  <sheetData>
    <row r="1" spans="1:22" ht="35.450000000000003" customHeight="1" x14ac:dyDescent="0.15">
      <c r="A1" s="81" t="s">
        <v>118</v>
      </c>
      <c r="B1" s="81"/>
      <c r="C1" s="81"/>
      <c r="D1" s="81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22" x14ac:dyDescent="0.15">
      <c r="A2" s="2"/>
      <c r="B2" s="2"/>
      <c r="C2" s="2"/>
      <c r="D2" s="2"/>
      <c r="E2" s="3"/>
      <c r="F2" s="4">
        <v>1</v>
      </c>
      <c r="G2" s="4">
        <v>2</v>
      </c>
      <c r="H2" s="4">
        <v>3</v>
      </c>
      <c r="I2" s="4">
        <v>4</v>
      </c>
      <c r="J2" s="4">
        <v>5</v>
      </c>
      <c r="K2" s="72" t="s">
        <v>1</v>
      </c>
      <c r="L2" s="72" t="s">
        <v>2</v>
      </c>
      <c r="M2" s="72" t="s">
        <v>3</v>
      </c>
      <c r="N2" s="72" t="s">
        <v>4</v>
      </c>
    </row>
    <row r="3" spans="1:22" ht="123" customHeight="1" x14ac:dyDescent="0.15">
      <c r="A3" s="22" t="s">
        <v>123</v>
      </c>
      <c r="B3" s="22" t="s">
        <v>121</v>
      </c>
      <c r="C3" s="22" t="s">
        <v>122</v>
      </c>
      <c r="D3" s="22" t="s">
        <v>124</v>
      </c>
      <c r="E3" s="5" t="s">
        <v>82</v>
      </c>
      <c r="F3" s="6" t="s">
        <v>18</v>
      </c>
      <c r="G3" s="24" t="s">
        <v>75</v>
      </c>
      <c r="H3" s="6" t="s">
        <v>14</v>
      </c>
      <c r="I3" s="6" t="s">
        <v>17</v>
      </c>
      <c r="J3" s="6" t="s">
        <v>15</v>
      </c>
      <c r="K3" s="72"/>
      <c r="L3" s="72"/>
      <c r="M3" s="72"/>
      <c r="N3" s="72"/>
      <c r="Q3" s="18"/>
      <c r="R3" s="18"/>
      <c r="S3" s="18"/>
    </row>
    <row r="4" spans="1:22" ht="15" customHeight="1" x14ac:dyDescent="0.15">
      <c r="A4" s="72" t="s">
        <v>96</v>
      </c>
      <c r="B4" s="73">
        <v>9</v>
      </c>
      <c r="C4" s="73">
        <v>0</v>
      </c>
      <c r="D4" s="73">
        <v>23</v>
      </c>
      <c r="E4" s="80" t="s">
        <v>18</v>
      </c>
      <c r="F4" s="15"/>
      <c r="G4" s="15" t="s">
        <v>149</v>
      </c>
      <c r="H4" s="15" t="s">
        <v>150</v>
      </c>
      <c r="I4" s="15" t="s">
        <v>150</v>
      </c>
      <c r="J4" s="15" t="s">
        <v>150</v>
      </c>
      <c r="K4" s="72">
        <f>COUNTIF(F4:J4,"○")</f>
        <v>1</v>
      </c>
      <c r="L4" s="72">
        <f>COUNTIF(F4:J4,"×")</f>
        <v>3</v>
      </c>
      <c r="M4" s="72">
        <f>SUM(F5:J5)</f>
        <v>5</v>
      </c>
      <c r="N4" s="76">
        <f>_xlfn.RANK.EQ(P4,$P$4:$P$13)</f>
        <v>4</v>
      </c>
      <c r="P4" s="42">
        <f>K4*1000+M4</f>
        <v>1005</v>
      </c>
      <c r="Q4" s="12"/>
      <c r="R4" s="11"/>
      <c r="S4" s="13"/>
      <c r="T4" s="14"/>
      <c r="U4" s="14"/>
      <c r="V4" s="14"/>
    </row>
    <row r="5" spans="1:22" ht="15" customHeight="1" x14ac:dyDescent="0.15">
      <c r="A5" s="72"/>
      <c r="B5" s="74"/>
      <c r="C5" s="74"/>
      <c r="D5" s="74"/>
      <c r="E5" s="80"/>
      <c r="F5" s="16"/>
      <c r="G5" s="16">
        <v>2</v>
      </c>
      <c r="H5" s="16">
        <v>1</v>
      </c>
      <c r="I5" s="16">
        <v>1</v>
      </c>
      <c r="J5" s="16">
        <v>1</v>
      </c>
      <c r="K5" s="72"/>
      <c r="L5" s="72"/>
      <c r="M5" s="72"/>
      <c r="N5" s="76"/>
      <c r="P5" s="42"/>
      <c r="Q5" s="12"/>
      <c r="R5" s="11"/>
      <c r="S5" s="13"/>
      <c r="T5" s="14"/>
      <c r="U5" s="14"/>
      <c r="V5" s="14"/>
    </row>
    <row r="6" spans="1:22" ht="15" customHeight="1" x14ac:dyDescent="0.15">
      <c r="A6" s="72" t="s">
        <v>97</v>
      </c>
      <c r="B6" s="73">
        <v>7</v>
      </c>
      <c r="C6" s="73">
        <v>2</v>
      </c>
      <c r="D6" s="73">
        <v>18</v>
      </c>
      <c r="E6" s="83" t="s">
        <v>75</v>
      </c>
      <c r="F6" s="15" t="s">
        <v>150</v>
      </c>
      <c r="G6" s="15"/>
      <c r="H6" s="15" t="s">
        <v>150</v>
      </c>
      <c r="I6" s="15" t="s">
        <v>150</v>
      </c>
      <c r="J6" s="15" t="s">
        <v>150</v>
      </c>
      <c r="K6" s="72">
        <f>COUNTIF(F6:J6,"○")</f>
        <v>0</v>
      </c>
      <c r="L6" s="72">
        <f>COUNTIF(F6:J6,"×")</f>
        <v>4</v>
      </c>
      <c r="M6" s="72">
        <f>SUM(F7:J7)</f>
        <v>3</v>
      </c>
      <c r="N6" s="76">
        <f t="shared" ref="N6" si="0">_xlfn.RANK.EQ(P6,$P$4:$P$13)</f>
        <v>5</v>
      </c>
      <c r="P6" s="42">
        <f t="shared" ref="P6" si="1">K6*1000+M6</f>
        <v>3</v>
      </c>
      <c r="Q6" s="12"/>
      <c r="R6" s="11"/>
      <c r="S6" s="13"/>
      <c r="T6" s="14"/>
      <c r="U6" s="14"/>
      <c r="V6" s="14"/>
    </row>
    <row r="7" spans="1:22" ht="15" customHeight="1" x14ac:dyDescent="0.15">
      <c r="A7" s="72"/>
      <c r="B7" s="74"/>
      <c r="C7" s="74"/>
      <c r="D7" s="74"/>
      <c r="E7" s="83"/>
      <c r="F7" s="16">
        <v>1</v>
      </c>
      <c r="G7" s="16"/>
      <c r="H7" s="16">
        <v>1</v>
      </c>
      <c r="I7" s="16">
        <v>0</v>
      </c>
      <c r="J7" s="16">
        <v>1</v>
      </c>
      <c r="K7" s="72"/>
      <c r="L7" s="72"/>
      <c r="M7" s="72"/>
      <c r="N7" s="76"/>
      <c r="P7" s="42"/>
      <c r="Q7" s="12"/>
      <c r="R7" s="11"/>
      <c r="S7" s="13"/>
      <c r="T7" s="14"/>
      <c r="U7" s="14"/>
      <c r="V7" s="14"/>
    </row>
    <row r="8" spans="1:22" ht="15" customHeight="1" x14ac:dyDescent="0.15">
      <c r="A8" s="72" t="s">
        <v>98</v>
      </c>
      <c r="B8" s="73">
        <v>6</v>
      </c>
      <c r="C8" s="73">
        <v>3</v>
      </c>
      <c r="D8" s="73">
        <v>18</v>
      </c>
      <c r="E8" s="80" t="s">
        <v>14</v>
      </c>
      <c r="F8" s="15" t="s">
        <v>149</v>
      </c>
      <c r="G8" s="15" t="s">
        <v>149</v>
      </c>
      <c r="H8" s="15"/>
      <c r="I8" s="15" t="s">
        <v>149</v>
      </c>
      <c r="J8" s="15" t="s">
        <v>149</v>
      </c>
      <c r="K8" s="72">
        <f>COUNTIF(F8:J8,"○")</f>
        <v>4</v>
      </c>
      <c r="L8" s="72">
        <f>COUNTIF(F8:J8,"×")</f>
        <v>0</v>
      </c>
      <c r="M8" s="72">
        <f>SUM(F9:J9)</f>
        <v>8</v>
      </c>
      <c r="N8" s="76">
        <f t="shared" ref="N8" si="2">_xlfn.RANK.EQ(P8,$P$4:$P$13)</f>
        <v>1</v>
      </c>
      <c r="P8" s="42">
        <f t="shared" ref="P8" si="3">K8*1000+M8</f>
        <v>4008</v>
      </c>
      <c r="Q8" s="12"/>
      <c r="R8" s="11"/>
      <c r="S8" s="13"/>
      <c r="T8" s="14"/>
      <c r="U8" s="14"/>
      <c r="V8" s="14"/>
    </row>
    <row r="9" spans="1:22" ht="15" customHeight="1" x14ac:dyDescent="0.15">
      <c r="A9" s="72"/>
      <c r="B9" s="74"/>
      <c r="C9" s="74"/>
      <c r="D9" s="74"/>
      <c r="E9" s="80"/>
      <c r="F9" s="16">
        <v>2</v>
      </c>
      <c r="G9" s="16">
        <v>2</v>
      </c>
      <c r="H9" s="16"/>
      <c r="I9" s="16">
        <v>2</v>
      </c>
      <c r="J9" s="16">
        <v>2</v>
      </c>
      <c r="K9" s="72"/>
      <c r="L9" s="72"/>
      <c r="M9" s="72"/>
      <c r="N9" s="76"/>
      <c r="P9" s="42"/>
      <c r="Q9" s="12"/>
      <c r="R9" s="11"/>
      <c r="S9" s="13"/>
      <c r="T9" s="14"/>
      <c r="U9" s="14"/>
      <c r="V9" s="14"/>
    </row>
    <row r="10" spans="1:22" ht="15" customHeight="1" x14ac:dyDescent="0.15">
      <c r="A10" s="72" t="s">
        <v>99</v>
      </c>
      <c r="B10" s="73">
        <v>6</v>
      </c>
      <c r="C10" s="73">
        <v>3</v>
      </c>
      <c r="D10" s="73">
        <v>16</v>
      </c>
      <c r="E10" s="80" t="s">
        <v>17</v>
      </c>
      <c r="F10" s="15" t="s">
        <v>149</v>
      </c>
      <c r="G10" s="15" t="s">
        <v>149</v>
      </c>
      <c r="H10" s="15" t="s">
        <v>150</v>
      </c>
      <c r="I10" s="15"/>
      <c r="J10" s="15" t="s">
        <v>149</v>
      </c>
      <c r="K10" s="72">
        <f>COUNTIF(F10:J10,"○")</f>
        <v>3</v>
      </c>
      <c r="L10" s="72">
        <f>COUNTIF(F10:J10,"×")</f>
        <v>1</v>
      </c>
      <c r="M10" s="72">
        <f>SUM(F11:J11)</f>
        <v>8</v>
      </c>
      <c r="N10" s="76">
        <f t="shared" ref="N10" si="4">_xlfn.RANK.EQ(P10,$P$4:$P$13)</f>
        <v>2</v>
      </c>
      <c r="P10" s="42">
        <f t="shared" ref="P10" si="5">K10*1000+M10</f>
        <v>3008</v>
      </c>
      <c r="Q10" s="12"/>
      <c r="R10" s="11"/>
      <c r="S10" s="13"/>
      <c r="T10" s="14"/>
      <c r="U10" s="14"/>
      <c r="V10" s="14"/>
    </row>
    <row r="11" spans="1:22" ht="15" customHeight="1" x14ac:dyDescent="0.15">
      <c r="A11" s="72"/>
      <c r="B11" s="74"/>
      <c r="C11" s="74"/>
      <c r="D11" s="74"/>
      <c r="E11" s="80"/>
      <c r="F11" s="16">
        <v>2</v>
      </c>
      <c r="G11" s="16">
        <v>3</v>
      </c>
      <c r="H11" s="16">
        <v>1</v>
      </c>
      <c r="I11" s="16"/>
      <c r="J11" s="16">
        <v>2</v>
      </c>
      <c r="K11" s="72"/>
      <c r="L11" s="72"/>
      <c r="M11" s="72"/>
      <c r="N11" s="76"/>
      <c r="P11" s="42"/>
      <c r="Q11" s="12"/>
      <c r="R11" s="11"/>
      <c r="S11" s="13"/>
      <c r="T11" s="14"/>
      <c r="U11" s="14"/>
      <c r="V11" s="14"/>
    </row>
    <row r="12" spans="1:22" ht="15" customHeight="1" x14ac:dyDescent="0.15">
      <c r="A12" s="72" t="s">
        <v>100</v>
      </c>
      <c r="B12" s="73">
        <v>5</v>
      </c>
      <c r="C12" s="73">
        <v>4</v>
      </c>
      <c r="D12" s="73">
        <v>15</v>
      </c>
      <c r="E12" s="80" t="s">
        <v>15</v>
      </c>
      <c r="F12" s="15" t="s">
        <v>149</v>
      </c>
      <c r="G12" s="15" t="s">
        <v>149</v>
      </c>
      <c r="H12" s="15" t="s">
        <v>150</v>
      </c>
      <c r="I12" s="15" t="s">
        <v>150</v>
      </c>
      <c r="J12" s="15"/>
      <c r="K12" s="72">
        <f>COUNTIF(F12:J12,"○")</f>
        <v>2</v>
      </c>
      <c r="L12" s="72">
        <f>COUNTIF(F12:J12,"×")</f>
        <v>2</v>
      </c>
      <c r="M12" s="72">
        <f>SUM(F13:J13)</f>
        <v>6</v>
      </c>
      <c r="N12" s="76">
        <f t="shared" ref="N12" si="6">_xlfn.RANK.EQ(P12,$P$4:$P$13)</f>
        <v>3</v>
      </c>
      <c r="P12" s="42">
        <f t="shared" ref="P12" si="7">K12*1000+M12</f>
        <v>2006</v>
      </c>
      <c r="Q12" s="12"/>
      <c r="R12" s="11"/>
      <c r="S12" s="13"/>
      <c r="T12" s="14"/>
      <c r="U12" s="14"/>
      <c r="V12" s="14"/>
    </row>
    <row r="13" spans="1:22" ht="15" customHeight="1" x14ac:dyDescent="0.15">
      <c r="A13" s="72"/>
      <c r="B13" s="74"/>
      <c r="C13" s="74"/>
      <c r="D13" s="74"/>
      <c r="E13" s="80"/>
      <c r="F13" s="16">
        <v>2</v>
      </c>
      <c r="G13" s="16">
        <v>2</v>
      </c>
      <c r="H13" s="16">
        <v>1</v>
      </c>
      <c r="I13" s="16">
        <v>1</v>
      </c>
      <c r="J13" s="16"/>
      <c r="K13" s="72"/>
      <c r="L13" s="72"/>
      <c r="M13" s="72"/>
      <c r="N13" s="76"/>
      <c r="P13" s="42"/>
      <c r="Q13" s="12"/>
      <c r="R13" s="11"/>
      <c r="S13" s="13"/>
      <c r="T13" s="14"/>
      <c r="U13" s="14"/>
      <c r="V13" s="14"/>
    </row>
    <row r="16" spans="1:22" ht="35.450000000000003" customHeight="1" x14ac:dyDescent="0.15">
      <c r="A16" s="70" t="s">
        <v>117</v>
      </c>
      <c r="B16" s="70"/>
      <c r="C16" s="70"/>
      <c r="D16" s="70"/>
      <c r="E16" s="71"/>
      <c r="F16" s="71"/>
      <c r="G16" s="71"/>
      <c r="H16" s="71"/>
      <c r="I16" s="71"/>
      <c r="J16" s="71"/>
      <c r="K16" s="71"/>
      <c r="L16" s="71"/>
      <c r="M16" s="71"/>
      <c r="N16" s="71"/>
    </row>
    <row r="17" spans="1:16" x14ac:dyDescent="0.15">
      <c r="A17" s="2"/>
      <c r="B17" s="2"/>
      <c r="C17" s="2"/>
      <c r="D17" s="2"/>
      <c r="E17" s="3"/>
      <c r="F17" s="4">
        <v>6</v>
      </c>
      <c r="G17" s="4">
        <v>7</v>
      </c>
      <c r="H17" s="4">
        <v>8</v>
      </c>
      <c r="I17" s="4">
        <v>9</v>
      </c>
      <c r="J17" s="4">
        <v>10</v>
      </c>
      <c r="K17" s="72" t="s">
        <v>1</v>
      </c>
      <c r="L17" s="72" t="s">
        <v>2</v>
      </c>
      <c r="M17" s="72" t="s">
        <v>3</v>
      </c>
      <c r="N17" s="72" t="s">
        <v>4</v>
      </c>
    </row>
    <row r="18" spans="1:16" ht="123" customHeight="1" x14ac:dyDescent="0.15">
      <c r="A18" s="22" t="s">
        <v>123</v>
      </c>
      <c r="B18" s="22" t="s">
        <v>121</v>
      </c>
      <c r="C18" s="22" t="s">
        <v>122</v>
      </c>
      <c r="D18" s="22" t="s">
        <v>124</v>
      </c>
      <c r="E18" s="5" t="s">
        <v>84</v>
      </c>
      <c r="F18" s="26" t="s">
        <v>16</v>
      </c>
      <c r="G18" s="26" t="s">
        <v>19</v>
      </c>
      <c r="H18" s="26" t="s">
        <v>45</v>
      </c>
      <c r="I18" s="26" t="s">
        <v>71</v>
      </c>
      <c r="J18" s="26" t="s">
        <v>13</v>
      </c>
      <c r="K18" s="72"/>
      <c r="L18" s="72"/>
      <c r="M18" s="72"/>
      <c r="N18" s="72"/>
    </row>
    <row r="19" spans="1:16" x14ac:dyDescent="0.15">
      <c r="A19" s="72" t="s">
        <v>101</v>
      </c>
      <c r="B19" s="73">
        <v>5</v>
      </c>
      <c r="C19" s="73">
        <v>4</v>
      </c>
      <c r="D19" s="73">
        <v>13</v>
      </c>
      <c r="E19" s="80" t="s">
        <v>16</v>
      </c>
      <c r="F19" s="15"/>
      <c r="G19" s="15" t="s">
        <v>149</v>
      </c>
      <c r="H19" s="15" t="s">
        <v>149</v>
      </c>
      <c r="I19" s="15" t="s">
        <v>150</v>
      </c>
      <c r="J19" s="15" t="s">
        <v>149</v>
      </c>
      <c r="K19" s="72">
        <f>COUNTIF(F19:J19,"○")</f>
        <v>3</v>
      </c>
      <c r="L19" s="72">
        <f>COUNTIF(F19:J19,"×")</f>
        <v>1</v>
      </c>
      <c r="M19" s="72">
        <f>SUM(F20:J20)</f>
        <v>7</v>
      </c>
      <c r="N19" s="76">
        <f>_xlfn.RANK.EQ(P19,$P$19:$P$29)</f>
        <v>2</v>
      </c>
      <c r="P19" s="42">
        <f t="shared" ref="P19:P27" si="8">K19*100+M19</f>
        <v>307</v>
      </c>
    </row>
    <row r="20" spans="1:16" x14ac:dyDescent="0.15">
      <c r="A20" s="72"/>
      <c r="B20" s="74"/>
      <c r="C20" s="74"/>
      <c r="D20" s="74"/>
      <c r="E20" s="80"/>
      <c r="F20" s="16"/>
      <c r="G20" s="16">
        <v>2</v>
      </c>
      <c r="H20" s="16">
        <v>2</v>
      </c>
      <c r="I20" s="16">
        <v>0</v>
      </c>
      <c r="J20" s="16">
        <v>3</v>
      </c>
      <c r="K20" s="72"/>
      <c r="L20" s="72"/>
      <c r="M20" s="72"/>
      <c r="N20" s="76"/>
      <c r="P20" s="43"/>
    </row>
    <row r="21" spans="1:16" x14ac:dyDescent="0.15">
      <c r="A21" s="72" t="s">
        <v>102</v>
      </c>
      <c r="B21" s="73">
        <v>4</v>
      </c>
      <c r="C21" s="73">
        <v>5</v>
      </c>
      <c r="D21" s="73">
        <v>13</v>
      </c>
      <c r="E21" s="80" t="s">
        <v>19</v>
      </c>
      <c r="F21" s="15" t="s">
        <v>150</v>
      </c>
      <c r="G21" s="15"/>
      <c r="H21" s="15" t="s">
        <v>149</v>
      </c>
      <c r="I21" s="15" t="s">
        <v>149</v>
      </c>
      <c r="J21" s="15" t="s">
        <v>149</v>
      </c>
      <c r="K21" s="72">
        <f>COUNTIF(F21:J21,"○")</f>
        <v>3</v>
      </c>
      <c r="L21" s="72">
        <f>COUNTIF(F21:J21,"×")</f>
        <v>1</v>
      </c>
      <c r="M21" s="72">
        <f>SUM(F22:J22)</f>
        <v>9</v>
      </c>
      <c r="N21" s="76">
        <f t="shared" ref="N21" si="9">_xlfn.RANK.EQ(P21,$P$19:$P$29)</f>
        <v>1</v>
      </c>
      <c r="P21" s="42">
        <f t="shared" si="8"/>
        <v>309</v>
      </c>
    </row>
    <row r="22" spans="1:16" x14ac:dyDescent="0.15">
      <c r="A22" s="72"/>
      <c r="B22" s="74"/>
      <c r="C22" s="74"/>
      <c r="D22" s="74"/>
      <c r="E22" s="80"/>
      <c r="F22" s="16">
        <v>1</v>
      </c>
      <c r="G22" s="16"/>
      <c r="H22" s="16">
        <v>3</v>
      </c>
      <c r="I22" s="16">
        <v>2</v>
      </c>
      <c r="J22" s="16">
        <v>3</v>
      </c>
      <c r="K22" s="72"/>
      <c r="L22" s="72"/>
      <c r="M22" s="72"/>
      <c r="N22" s="76"/>
      <c r="P22" s="43"/>
    </row>
    <row r="23" spans="1:16" x14ac:dyDescent="0.15">
      <c r="A23" s="72" t="s">
        <v>103</v>
      </c>
      <c r="B23" s="73">
        <v>2</v>
      </c>
      <c r="C23" s="73">
        <v>7</v>
      </c>
      <c r="D23" s="73">
        <v>10</v>
      </c>
      <c r="E23" s="80" t="s">
        <v>45</v>
      </c>
      <c r="F23" s="15" t="s">
        <v>150</v>
      </c>
      <c r="G23" s="15" t="s">
        <v>150</v>
      </c>
      <c r="H23" s="15"/>
      <c r="I23" s="15" t="s">
        <v>149</v>
      </c>
      <c r="J23" s="15" t="s">
        <v>149</v>
      </c>
      <c r="K23" s="72">
        <f>COUNTIF(F23:J23,"○")</f>
        <v>2</v>
      </c>
      <c r="L23" s="72">
        <f>COUNTIF(F23:J23,"×")</f>
        <v>2</v>
      </c>
      <c r="M23" s="72">
        <f>SUM(F24:J24)</f>
        <v>6</v>
      </c>
      <c r="N23" s="76">
        <f t="shared" ref="N23" si="10">_xlfn.RANK.EQ(P23,$P$19:$P$29)</f>
        <v>3</v>
      </c>
      <c r="P23" s="42">
        <f t="shared" si="8"/>
        <v>206</v>
      </c>
    </row>
    <row r="24" spans="1:16" x14ac:dyDescent="0.15">
      <c r="A24" s="72"/>
      <c r="B24" s="74"/>
      <c r="C24" s="74"/>
      <c r="D24" s="74"/>
      <c r="E24" s="80"/>
      <c r="F24" s="16">
        <v>1</v>
      </c>
      <c r="G24" s="16">
        <v>0</v>
      </c>
      <c r="H24" s="16"/>
      <c r="I24" s="16">
        <v>2</v>
      </c>
      <c r="J24" s="16">
        <v>3</v>
      </c>
      <c r="K24" s="72"/>
      <c r="L24" s="72"/>
      <c r="M24" s="72"/>
      <c r="N24" s="76"/>
      <c r="P24" s="43"/>
    </row>
    <row r="25" spans="1:16" x14ac:dyDescent="0.15">
      <c r="A25" s="72" t="s">
        <v>104</v>
      </c>
      <c r="B25" s="73">
        <v>1</v>
      </c>
      <c r="C25" s="73">
        <v>8</v>
      </c>
      <c r="D25" s="73">
        <v>3</v>
      </c>
      <c r="E25" s="80" t="s">
        <v>71</v>
      </c>
      <c r="F25" s="15" t="s">
        <v>149</v>
      </c>
      <c r="G25" s="15" t="s">
        <v>150</v>
      </c>
      <c r="H25" s="15" t="s">
        <v>150</v>
      </c>
      <c r="I25" s="15"/>
      <c r="J25" s="15" t="s">
        <v>150</v>
      </c>
      <c r="K25" s="72">
        <f>COUNTIF(F25:J25,"○")</f>
        <v>1</v>
      </c>
      <c r="L25" s="72">
        <f>COUNTIF(F25:J25,"×")</f>
        <v>3</v>
      </c>
      <c r="M25" s="72">
        <f>SUM(F26:J26)</f>
        <v>6</v>
      </c>
      <c r="N25" s="76">
        <f t="shared" ref="N25" si="11">_xlfn.RANK.EQ(P25,$P$19:$P$29)</f>
        <v>4</v>
      </c>
      <c r="P25" s="42">
        <f t="shared" si="8"/>
        <v>106</v>
      </c>
    </row>
    <row r="26" spans="1:16" x14ac:dyDescent="0.15">
      <c r="A26" s="72"/>
      <c r="B26" s="74"/>
      <c r="C26" s="74"/>
      <c r="D26" s="74"/>
      <c r="E26" s="80"/>
      <c r="F26" s="16">
        <v>3</v>
      </c>
      <c r="G26" s="16">
        <v>1</v>
      </c>
      <c r="H26" s="16">
        <v>1</v>
      </c>
      <c r="I26" s="16"/>
      <c r="J26" s="16">
        <v>1</v>
      </c>
      <c r="K26" s="72"/>
      <c r="L26" s="72"/>
      <c r="M26" s="72"/>
      <c r="N26" s="76"/>
      <c r="P26" s="43"/>
    </row>
    <row r="27" spans="1:16" x14ac:dyDescent="0.15">
      <c r="A27" s="72" t="s">
        <v>105</v>
      </c>
      <c r="B27" s="73">
        <v>0</v>
      </c>
      <c r="C27" s="73">
        <v>9</v>
      </c>
      <c r="D27" s="73">
        <v>6</v>
      </c>
      <c r="E27" s="80" t="s">
        <v>13</v>
      </c>
      <c r="F27" s="15" t="s">
        <v>150</v>
      </c>
      <c r="G27" s="15" t="s">
        <v>150</v>
      </c>
      <c r="H27" s="15" t="s">
        <v>150</v>
      </c>
      <c r="I27" s="15" t="s">
        <v>149</v>
      </c>
      <c r="J27" s="15"/>
      <c r="K27" s="72">
        <f>COUNTIF(F27:J27,"○")</f>
        <v>1</v>
      </c>
      <c r="L27" s="72">
        <f>COUNTIF(F27:J27,"×")</f>
        <v>3</v>
      </c>
      <c r="M27" s="72">
        <f>SUM(F28:J28)</f>
        <v>2</v>
      </c>
      <c r="N27" s="76">
        <f t="shared" ref="N27" si="12">_xlfn.RANK.EQ(P27,$P$19:$P$29)</f>
        <v>5</v>
      </c>
      <c r="P27" s="42">
        <f t="shared" si="8"/>
        <v>102</v>
      </c>
    </row>
    <row r="28" spans="1:16" x14ac:dyDescent="0.15">
      <c r="A28" s="72"/>
      <c r="B28" s="74"/>
      <c r="C28" s="74"/>
      <c r="D28" s="74"/>
      <c r="E28" s="80"/>
      <c r="F28" s="16">
        <v>0</v>
      </c>
      <c r="G28" s="16">
        <v>0</v>
      </c>
      <c r="H28" s="16">
        <v>0</v>
      </c>
      <c r="I28" s="16">
        <v>2</v>
      </c>
      <c r="J28" s="16"/>
      <c r="K28" s="72"/>
      <c r="L28" s="72"/>
      <c r="M28" s="72"/>
      <c r="N28" s="76"/>
      <c r="P28" s="43"/>
    </row>
  </sheetData>
  <mergeCells count="100">
    <mergeCell ref="K12:K13"/>
    <mergeCell ref="L12:L13"/>
    <mergeCell ref="M12:M13"/>
    <mergeCell ref="M6:M7"/>
    <mergeCell ref="N6:N7"/>
    <mergeCell ref="N12:N13"/>
    <mergeCell ref="N10:N11"/>
    <mergeCell ref="A4:A5"/>
    <mergeCell ref="E10:E11"/>
    <mergeCell ref="K4:K5"/>
    <mergeCell ref="L4:L5"/>
    <mergeCell ref="M4:M5"/>
    <mergeCell ref="D4:D5"/>
    <mergeCell ref="D6:D7"/>
    <mergeCell ref="D8:D9"/>
    <mergeCell ref="D10:D11"/>
    <mergeCell ref="N4:N5"/>
    <mergeCell ref="A10:A11"/>
    <mergeCell ref="K10:K11"/>
    <mergeCell ref="L10:L11"/>
    <mergeCell ref="M10:M11"/>
    <mergeCell ref="E4:E5"/>
    <mergeCell ref="N8:N9"/>
    <mergeCell ref="L6:L7"/>
    <mergeCell ref="B4:B5"/>
    <mergeCell ref="C4:C5"/>
    <mergeCell ref="B6:B7"/>
    <mergeCell ref="C6:C7"/>
    <mergeCell ref="B8:B9"/>
    <mergeCell ref="C8:C9"/>
    <mergeCell ref="B10:B11"/>
    <mergeCell ref="C10:C11"/>
    <mergeCell ref="A12:A13"/>
    <mergeCell ref="E12:E13"/>
    <mergeCell ref="N19:N20"/>
    <mergeCell ref="A1:N1"/>
    <mergeCell ref="K2:K3"/>
    <mergeCell ref="L2:L3"/>
    <mergeCell ref="M2:M3"/>
    <mergeCell ref="N2:N3"/>
    <mergeCell ref="A6:A7"/>
    <mergeCell ref="E6:E7"/>
    <mergeCell ref="A8:A9"/>
    <mergeCell ref="E8:E9"/>
    <mergeCell ref="K6:K7"/>
    <mergeCell ref="K8:K9"/>
    <mergeCell ref="L8:L9"/>
    <mergeCell ref="M8:M9"/>
    <mergeCell ref="N21:N22"/>
    <mergeCell ref="A23:A24"/>
    <mergeCell ref="E23:E24"/>
    <mergeCell ref="K23:K24"/>
    <mergeCell ref="L23:L24"/>
    <mergeCell ref="M23:M24"/>
    <mergeCell ref="N23:N24"/>
    <mergeCell ref="A21:A22"/>
    <mergeCell ref="E21:E22"/>
    <mergeCell ref="K21:K22"/>
    <mergeCell ref="L21:L22"/>
    <mergeCell ref="M21:M22"/>
    <mergeCell ref="B23:B24"/>
    <mergeCell ref="C23:C24"/>
    <mergeCell ref="N25:N26"/>
    <mergeCell ref="A27:A28"/>
    <mergeCell ref="E27:E28"/>
    <mergeCell ref="K27:K28"/>
    <mergeCell ref="L27:L28"/>
    <mergeCell ref="M27:M28"/>
    <mergeCell ref="N27:N28"/>
    <mergeCell ref="A25:A26"/>
    <mergeCell ref="E25:E26"/>
    <mergeCell ref="K25:K26"/>
    <mergeCell ref="L25:L26"/>
    <mergeCell ref="M25:M26"/>
    <mergeCell ref="B25:B26"/>
    <mergeCell ref="C25:C26"/>
    <mergeCell ref="B27:B28"/>
    <mergeCell ref="C27:C28"/>
    <mergeCell ref="B12:B13"/>
    <mergeCell ref="C12:C13"/>
    <mergeCell ref="B19:B20"/>
    <mergeCell ref="C19:C20"/>
    <mergeCell ref="B21:B22"/>
    <mergeCell ref="C21:C22"/>
    <mergeCell ref="A16:N16"/>
    <mergeCell ref="K17:K18"/>
    <mergeCell ref="L17:L18"/>
    <mergeCell ref="M17:M18"/>
    <mergeCell ref="N17:N18"/>
    <mergeCell ref="A19:A20"/>
    <mergeCell ref="E19:E20"/>
    <mergeCell ref="K19:K20"/>
    <mergeCell ref="L19:L20"/>
    <mergeCell ref="M19:M20"/>
    <mergeCell ref="D27:D28"/>
    <mergeCell ref="D12:D13"/>
    <mergeCell ref="D19:D20"/>
    <mergeCell ref="D21:D22"/>
    <mergeCell ref="D23:D24"/>
    <mergeCell ref="D25:D26"/>
  </mergeCells>
  <phoneticPr fontId="2"/>
  <dataValidations count="2">
    <dataValidation type="list" allowBlank="1" showInputMessage="1" showErrorMessage="1" sqref="F13:J13 F11:J11 F9:J9 F7:J7 F5:J5 F28:J28 F26:J26 F24:J24 F22:J22 F20:J20">
      <formula1>"0,1,2,3"</formula1>
    </dataValidation>
    <dataValidation type="list" allowBlank="1" showInputMessage="1" showErrorMessage="1" sqref="F6:J6 F12:J12 F4:J4 F10:J10 F8:J8 F19:J19 F25:J25 F23:J23 F21:J21 F27:J27">
      <formula1>"○,×"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30"/>
  <sheetViews>
    <sheetView topLeftCell="A4" zoomScale="120" zoomScaleNormal="120" workbookViewId="0">
      <selection activeCell="I8" sqref="I8"/>
    </sheetView>
  </sheetViews>
  <sheetFormatPr defaultColWidth="8.875" defaultRowHeight="14.25" x14ac:dyDescent="0.15"/>
  <cols>
    <col min="1" max="4" width="5.625" style="1" customWidth="1"/>
    <col min="5" max="5" width="20.5" style="1" customWidth="1"/>
    <col min="6" max="15" width="5.625" style="1" customWidth="1"/>
    <col min="16" max="16" width="8.875" style="1"/>
    <col min="17" max="17" width="7.5" style="1" customWidth="1"/>
    <col min="18" max="18" width="5.875" style="1" customWidth="1"/>
    <col min="19" max="19" width="22.625" style="1" customWidth="1"/>
    <col min="20" max="16384" width="8.875" style="1"/>
  </cols>
  <sheetData>
    <row r="1" spans="1:22" ht="35.450000000000003" customHeight="1" x14ac:dyDescent="0.15">
      <c r="A1" s="70" t="s">
        <v>116</v>
      </c>
      <c r="B1" s="70"/>
      <c r="C1" s="70"/>
      <c r="D1" s="70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22" x14ac:dyDescent="0.15">
      <c r="A2" s="2"/>
      <c r="B2" s="2"/>
      <c r="C2" s="2"/>
      <c r="D2" s="2"/>
      <c r="E2" s="3"/>
      <c r="F2" s="4">
        <v>1</v>
      </c>
      <c r="G2" s="4">
        <v>2</v>
      </c>
      <c r="H2" s="4">
        <v>3</v>
      </c>
      <c r="I2" s="4">
        <v>4</v>
      </c>
      <c r="J2" s="4">
        <v>5</v>
      </c>
      <c r="K2" s="72" t="s">
        <v>1</v>
      </c>
      <c r="L2" s="72" t="s">
        <v>2</v>
      </c>
      <c r="M2" s="72" t="s">
        <v>3</v>
      </c>
      <c r="N2" s="72" t="s">
        <v>4</v>
      </c>
    </row>
    <row r="3" spans="1:22" ht="123" customHeight="1" x14ac:dyDescent="0.15">
      <c r="A3" s="22" t="s">
        <v>123</v>
      </c>
      <c r="B3" s="22" t="s">
        <v>121</v>
      </c>
      <c r="C3" s="22" t="s">
        <v>122</v>
      </c>
      <c r="D3" s="22" t="s">
        <v>124</v>
      </c>
      <c r="E3" s="5" t="s">
        <v>83</v>
      </c>
      <c r="F3" s="25" t="s">
        <v>24</v>
      </c>
      <c r="G3" s="25" t="s">
        <v>21</v>
      </c>
      <c r="H3" s="25" t="s">
        <v>25</v>
      </c>
      <c r="I3" s="25" t="s">
        <v>27</v>
      </c>
      <c r="J3" s="25" t="s">
        <v>26</v>
      </c>
      <c r="K3" s="72"/>
      <c r="L3" s="72"/>
      <c r="M3" s="72"/>
      <c r="N3" s="72"/>
      <c r="Q3" s="18"/>
      <c r="R3" s="18"/>
      <c r="S3" s="18"/>
    </row>
    <row r="4" spans="1:22" ht="15" customHeight="1" x14ac:dyDescent="0.15">
      <c r="A4" s="72" t="s">
        <v>96</v>
      </c>
      <c r="B4" s="72">
        <v>9</v>
      </c>
      <c r="C4" s="72">
        <v>1</v>
      </c>
      <c r="D4" s="72">
        <v>23</v>
      </c>
      <c r="E4" s="80" t="s">
        <v>24</v>
      </c>
      <c r="F4" s="15"/>
      <c r="G4" s="15" t="s">
        <v>149</v>
      </c>
      <c r="H4" s="15" t="s">
        <v>150</v>
      </c>
      <c r="I4" s="15" t="s">
        <v>149</v>
      </c>
      <c r="J4" s="15" t="s">
        <v>149</v>
      </c>
      <c r="K4" s="72">
        <f>COUNTIF(F4:J4,"○")</f>
        <v>3</v>
      </c>
      <c r="L4" s="72">
        <f>COUNTIF(F4:J4,"×")</f>
        <v>1</v>
      </c>
      <c r="M4" s="72">
        <f>SUM(F5:J5)</f>
        <v>8</v>
      </c>
      <c r="N4" s="76">
        <f>_xlfn.RANK.EQ(P4,$P$4:$P$13)</f>
        <v>1</v>
      </c>
      <c r="P4" s="42">
        <f>K4*1000+M4</f>
        <v>3008</v>
      </c>
      <c r="Q4" s="12"/>
      <c r="R4" s="11"/>
      <c r="S4" s="13"/>
      <c r="T4" s="14"/>
      <c r="U4" s="14"/>
      <c r="V4" s="14"/>
    </row>
    <row r="5" spans="1:22" ht="15" customHeight="1" x14ac:dyDescent="0.15">
      <c r="A5" s="72"/>
      <c r="B5" s="72"/>
      <c r="C5" s="72"/>
      <c r="D5" s="72"/>
      <c r="E5" s="80"/>
      <c r="F5" s="16"/>
      <c r="G5" s="16">
        <v>2</v>
      </c>
      <c r="H5" s="16">
        <v>1</v>
      </c>
      <c r="I5" s="16">
        <v>2</v>
      </c>
      <c r="J5" s="16">
        <v>3</v>
      </c>
      <c r="K5" s="72"/>
      <c r="L5" s="72"/>
      <c r="M5" s="72"/>
      <c r="N5" s="76"/>
      <c r="P5" s="42"/>
      <c r="Q5" s="12"/>
      <c r="R5" s="11"/>
      <c r="S5" s="13"/>
      <c r="T5" s="14"/>
      <c r="U5" s="14"/>
      <c r="V5" s="14"/>
    </row>
    <row r="6" spans="1:22" ht="15" customHeight="1" x14ac:dyDescent="0.15">
      <c r="A6" s="72" t="s">
        <v>97</v>
      </c>
      <c r="B6" s="73">
        <v>8</v>
      </c>
      <c r="C6" s="73">
        <v>2</v>
      </c>
      <c r="D6" s="73">
        <v>20</v>
      </c>
      <c r="E6" s="84" t="s">
        <v>21</v>
      </c>
      <c r="F6" s="15" t="s">
        <v>150</v>
      </c>
      <c r="G6" s="15"/>
      <c r="H6" s="15" t="s">
        <v>149</v>
      </c>
      <c r="I6" s="15" t="s">
        <v>149</v>
      </c>
      <c r="J6" s="15" t="s">
        <v>149</v>
      </c>
      <c r="K6" s="72">
        <f>COUNTIF(F6:J6,"○")</f>
        <v>3</v>
      </c>
      <c r="L6" s="72">
        <f>COUNTIF(F6:J6,"×")</f>
        <v>1</v>
      </c>
      <c r="M6" s="72">
        <f>SUM(F7:J7)</f>
        <v>7</v>
      </c>
      <c r="N6" s="76">
        <f t="shared" ref="N6" si="0">_xlfn.RANK.EQ(P6,$P$4:$P$13)</f>
        <v>2</v>
      </c>
      <c r="P6" s="42">
        <f t="shared" ref="P6" si="1">K6*1000+M6</f>
        <v>3007</v>
      </c>
      <c r="Q6" s="12"/>
      <c r="R6" s="11"/>
      <c r="S6" s="13"/>
      <c r="T6" s="14"/>
      <c r="U6" s="14"/>
      <c r="V6" s="14"/>
    </row>
    <row r="7" spans="1:22" ht="15" customHeight="1" x14ac:dyDescent="0.15">
      <c r="A7" s="72"/>
      <c r="B7" s="74"/>
      <c r="C7" s="74"/>
      <c r="D7" s="74"/>
      <c r="E7" s="85"/>
      <c r="F7" s="16">
        <v>1</v>
      </c>
      <c r="G7" s="16"/>
      <c r="H7" s="16">
        <v>2</v>
      </c>
      <c r="I7" s="16">
        <v>2</v>
      </c>
      <c r="J7" s="16">
        <v>2</v>
      </c>
      <c r="K7" s="72"/>
      <c r="L7" s="72"/>
      <c r="M7" s="72"/>
      <c r="N7" s="76"/>
      <c r="P7" s="42"/>
      <c r="Q7" s="12"/>
      <c r="R7" s="11"/>
      <c r="S7" s="13"/>
      <c r="T7" s="14"/>
      <c r="U7" s="14"/>
      <c r="V7" s="14"/>
    </row>
    <row r="8" spans="1:22" ht="15" customHeight="1" x14ac:dyDescent="0.15">
      <c r="A8" s="72" t="s">
        <v>98</v>
      </c>
      <c r="B8" s="73">
        <v>6</v>
      </c>
      <c r="C8" s="73">
        <v>4</v>
      </c>
      <c r="D8" s="73">
        <v>18</v>
      </c>
      <c r="E8" s="84" t="s">
        <v>25</v>
      </c>
      <c r="F8" s="15" t="s">
        <v>149</v>
      </c>
      <c r="G8" s="15" t="s">
        <v>150</v>
      </c>
      <c r="H8" s="15"/>
      <c r="I8" s="15" t="s">
        <v>150</v>
      </c>
      <c r="J8" s="15" t="s">
        <v>149</v>
      </c>
      <c r="K8" s="72">
        <f>COUNTIF(F8:J8,"○")</f>
        <v>2</v>
      </c>
      <c r="L8" s="72">
        <f>COUNTIF(F8:J8,"×")</f>
        <v>2</v>
      </c>
      <c r="M8" s="72">
        <f>SUM(F9:J9)</f>
        <v>5</v>
      </c>
      <c r="N8" s="76">
        <f t="shared" ref="N8" si="2">_xlfn.RANK.EQ(P8,$P$4:$P$13)</f>
        <v>3</v>
      </c>
      <c r="P8" s="42">
        <f t="shared" ref="P8" si="3">K8*1000+M8</f>
        <v>2005</v>
      </c>
      <c r="Q8" s="12"/>
      <c r="R8" s="11"/>
      <c r="S8" s="13"/>
      <c r="T8" s="14"/>
      <c r="U8" s="14"/>
      <c r="V8" s="14"/>
    </row>
    <row r="9" spans="1:22" ht="15" customHeight="1" x14ac:dyDescent="0.15">
      <c r="A9" s="72"/>
      <c r="B9" s="74"/>
      <c r="C9" s="74"/>
      <c r="D9" s="74"/>
      <c r="E9" s="85"/>
      <c r="F9" s="16">
        <v>2</v>
      </c>
      <c r="G9" s="16">
        <v>1</v>
      </c>
      <c r="H9" s="16"/>
      <c r="I9" s="16">
        <v>0</v>
      </c>
      <c r="J9" s="16">
        <v>2</v>
      </c>
      <c r="K9" s="72"/>
      <c r="L9" s="72"/>
      <c r="M9" s="72"/>
      <c r="N9" s="76"/>
      <c r="P9" s="42"/>
      <c r="Q9" s="12"/>
      <c r="R9" s="11"/>
      <c r="S9" s="13"/>
      <c r="T9" s="14"/>
      <c r="U9" s="14"/>
      <c r="V9" s="14"/>
    </row>
    <row r="10" spans="1:22" ht="15" customHeight="1" x14ac:dyDescent="0.15">
      <c r="A10" s="72" t="s">
        <v>99</v>
      </c>
      <c r="B10" s="73">
        <v>6</v>
      </c>
      <c r="C10" s="73">
        <v>4</v>
      </c>
      <c r="D10" s="73">
        <v>16</v>
      </c>
      <c r="E10" s="84" t="s">
        <v>27</v>
      </c>
      <c r="F10" s="15" t="s">
        <v>150</v>
      </c>
      <c r="G10" s="15" t="s">
        <v>150</v>
      </c>
      <c r="H10" s="15" t="s">
        <v>149</v>
      </c>
      <c r="I10" s="15"/>
      <c r="J10" s="15" t="s">
        <v>150</v>
      </c>
      <c r="K10" s="72">
        <f>COUNTIF(F10:J10,"○")</f>
        <v>1</v>
      </c>
      <c r="L10" s="72">
        <f>COUNTIF(F10:J10,"×")</f>
        <v>3</v>
      </c>
      <c r="M10" s="72">
        <f>SUM(F11:J11)</f>
        <v>6</v>
      </c>
      <c r="N10" s="76">
        <f t="shared" ref="N10" si="4">_xlfn.RANK.EQ(P10,$P$4:$P$13)</f>
        <v>4</v>
      </c>
      <c r="P10" s="42">
        <f t="shared" ref="P10" si="5">K10*1000+M10</f>
        <v>1006</v>
      </c>
      <c r="Q10" s="12"/>
      <c r="R10" s="11"/>
      <c r="S10" s="13"/>
      <c r="T10" s="14"/>
      <c r="U10" s="14"/>
      <c r="V10" s="14"/>
    </row>
    <row r="11" spans="1:22" ht="15" customHeight="1" x14ac:dyDescent="0.15">
      <c r="A11" s="72"/>
      <c r="B11" s="74"/>
      <c r="C11" s="74"/>
      <c r="D11" s="74"/>
      <c r="E11" s="85"/>
      <c r="F11" s="16">
        <v>1</v>
      </c>
      <c r="G11" s="16">
        <v>1</v>
      </c>
      <c r="H11" s="16">
        <v>3</v>
      </c>
      <c r="I11" s="16"/>
      <c r="J11" s="16">
        <v>1</v>
      </c>
      <c r="K11" s="72"/>
      <c r="L11" s="72"/>
      <c r="M11" s="72"/>
      <c r="N11" s="76"/>
      <c r="P11" s="42"/>
      <c r="Q11" s="12"/>
      <c r="R11" s="11"/>
      <c r="S11" s="13"/>
      <c r="T11" s="14"/>
      <c r="U11" s="14"/>
      <c r="V11" s="14"/>
    </row>
    <row r="12" spans="1:22" ht="15" customHeight="1" x14ac:dyDescent="0.15">
      <c r="A12" s="72" t="s">
        <v>100</v>
      </c>
      <c r="B12" s="73">
        <v>6</v>
      </c>
      <c r="C12" s="73">
        <v>4</v>
      </c>
      <c r="D12" s="73">
        <v>14</v>
      </c>
      <c r="E12" s="80" t="s">
        <v>26</v>
      </c>
      <c r="F12" s="15" t="s">
        <v>150</v>
      </c>
      <c r="G12" s="15" t="s">
        <v>150</v>
      </c>
      <c r="H12" s="15" t="s">
        <v>150</v>
      </c>
      <c r="I12" s="15" t="s">
        <v>149</v>
      </c>
      <c r="J12" s="15"/>
      <c r="K12" s="72">
        <f>COUNTIF(F12:J12,"○")</f>
        <v>1</v>
      </c>
      <c r="L12" s="72">
        <f>COUNTIF(F12:J12,"×")</f>
        <v>3</v>
      </c>
      <c r="M12" s="72">
        <f>SUM(F13:J13)</f>
        <v>4</v>
      </c>
      <c r="N12" s="76">
        <f t="shared" ref="N12" si="6">_xlfn.RANK.EQ(P12,$P$4:$P$13)</f>
        <v>5</v>
      </c>
      <c r="P12" s="42">
        <f t="shared" ref="P12" si="7">K12*1000+M12</f>
        <v>1004</v>
      </c>
      <c r="Q12" s="12"/>
      <c r="R12" s="11"/>
      <c r="S12" s="13"/>
      <c r="T12" s="14"/>
      <c r="U12" s="14"/>
      <c r="V12" s="14"/>
    </row>
    <row r="13" spans="1:22" ht="15" customHeight="1" x14ac:dyDescent="0.15">
      <c r="A13" s="72"/>
      <c r="B13" s="74"/>
      <c r="C13" s="74"/>
      <c r="D13" s="74"/>
      <c r="E13" s="80"/>
      <c r="F13" s="16">
        <v>0</v>
      </c>
      <c r="G13" s="16">
        <v>1</v>
      </c>
      <c r="H13" s="16">
        <v>1</v>
      </c>
      <c r="I13" s="16">
        <v>2</v>
      </c>
      <c r="J13" s="16"/>
      <c r="K13" s="72"/>
      <c r="L13" s="72"/>
      <c r="M13" s="72"/>
      <c r="N13" s="76"/>
      <c r="P13" s="42"/>
      <c r="Q13" s="12"/>
      <c r="R13" s="11"/>
      <c r="S13" s="13"/>
      <c r="T13" s="14"/>
      <c r="U13" s="14"/>
      <c r="V13" s="14"/>
    </row>
    <row r="16" spans="1:22" ht="50.1" customHeight="1" x14ac:dyDescent="0.15">
      <c r="A16" s="70" t="s">
        <v>115</v>
      </c>
      <c r="B16" s="70"/>
      <c r="C16" s="70"/>
      <c r="D16" s="70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</row>
    <row r="17" spans="1:16" x14ac:dyDescent="0.15">
      <c r="A17" s="2"/>
      <c r="B17" s="21"/>
      <c r="C17" s="21"/>
      <c r="D17" s="21"/>
      <c r="E17" s="79" t="s">
        <v>85</v>
      </c>
      <c r="F17" s="4">
        <v>6</v>
      </c>
      <c r="G17" s="4">
        <v>7</v>
      </c>
      <c r="H17" s="4">
        <v>8</v>
      </c>
      <c r="I17" s="4">
        <v>9</v>
      </c>
      <c r="J17" s="4">
        <v>10</v>
      </c>
      <c r="K17" s="4">
        <v>11</v>
      </c>
      <c r="L17" s="72" t="s">
        <v>1</v>
      </c>
      <c r="M17" s="72" t="s">
        <v>2</v>
      </c>
      <c r="N17" s="72" t="s">
        <v>3</v>
      </c>
      <c r="O17" s="72" t="s">
        <v>4</v>
      </c>
    </row>
    <row r="18" spans="1:16" ht="150" customHeight="1" x14ac:dyDescent="0.15">
      <c r="A18" s="22" t="s">
        <v>123</v>
      </c>
      <c r="B18" s="22" t="s">
        <v>121</v>
      </c>
      <c r="C18" s="22" t="s">
        <v>122</v>
      </c>
      <c r="D18" s="22" t="s">
        <v>124</v>
      </c>
      <c r="E18" s="79"/>
      <c r="F18" s="26" t="s">
        <v>72</v>
      </c>
      <c r="G18" s="26" t="s">
        <v>23</v>
      </c>
      <c r="H18" s="27" t="s">
        <v>74</v>
      </c>
      <c r="I18" s="26" t="s">
        <v>20</v>
      </c>
      <c r="J18" s="24" t="s">
        <v>81</v>
      </c>
      <c r="K18" s="26" t="s">
        <v>22</v>
      </c>
      <c r="L18" s="72"/>
      <c r="M18" s="72"/>
      <c r="N18" s="72"/>
      <c r="O18" s="72"/>
    </row>
    <row r="19" spans="1:16" x14ac:dyDescent="0.15">
      <c r="A19" s="72" t="s">
        <v>101</v>
      </c>
      <c r="B19" s="73">
        <v>5</v>
      </c>
      <c r="C19" s="73">
        <v>5</v>
      </c>
      <c r="D19" s="73">
        <v>16</v>
      </c>
      <c r="E19" s="80" t="s">
        <v>72</v>
      </c>
      <c r="F19" s="15"/>
      <c r="G19" s="15" t="s">
        <v>150</v>
      </c>
      <c r="H19" s="15" t="s">
        <v>149</v>
      </c>
      <c r="I19" s="15" t="s">
        <v>150</v>
      </c>
      <c r="J19" s="15" t="s">
        <v>149</v>
      </c>
      <c r="K19" s="15" t="s">
        <v>149</v>
      </c>
      <c r="L19" s="72">
        <f>COUNTIF(F19:K19,"○")</f>
        <v>3</v>
      </c>
      <c r="M19" s="72">
        <f>COUNTIF(F19:K19,"×")</f>
        <v>2</v>
      </c>
      <c r="N19" s="72">
        <f>SUM(F20:K20)</f>
        <v>8</v>
      </c>
      <c r="O19" s="76">
        <f>_xlfn.RANK.EQ(P19,$P$19:$P$30)</f>
        <v>3</v>
      </c>
      <c r="P19" s="42">
        <f>L19*100+N19</f>
        <v>308</v>
      </c>
    </row>
    <row r="20" spans="1:16" x14ac:dyDescent="0.15">
      <c r="A20" s="72"/>
      <c r="B20" s="74"/>
      <c r="C20" s="74"/>
      <c r="D20" s="74"/>
      <c r="E20" s="80"/>
      <c r="F20" s="16"/>
      <c r="G20" s="16">
        <v>1</v>
      </c>
      <c r="H20" s="16">
        <v>2</v>
      </c>
      <c r="I20" s="16">
        <v>1</v>
      </c>
      <c r="J20" s="16">
        <v>2</v>
      </c>
      <c r="K20" s="16">
        <v>2</v>
      </c>
      <c r="L20" s="72"/>
      <c r="M20" s="72"/>
      <c r="N20" s="72"/>
      <c r="O20" s="76"/>
    </row>
    <row r="21" spans="1:16" x14ac:dyDescent="0.15">
      <c r="A21" s="72" t="s">
        <v>102</v>
      </c>
      <c r="B21" s="73">
        <v>4</v>
      </c>
      <c r="C21" s="73">
        <v>6</v>
      </c>
      <c r="D21" s="73">
        <v>15</v>
      </c>
      <c r="E21" s="80" t="s">
        <v>23</v>
      </c>
      <c r="F21" s="15" t="s">
        <v>149</v>
      </c>
      <c r="G21" s="15"/>
      <c r="H21" s="15" t="s">
        <v>149</v>
      </c>
      <c r="I21" s="15" t="s">
        <v>150</v>
      </c>
      <c r="J21" s="15" t="s">
        <v>149</v>
      </c>
      <c r="K21" s="15" t="s">
        <v>149</v>
      </c>
      <c r="L21" s="72">
        <f>COUNTIF(F21:K21,"○")</f>
        <v>4</v>
      </c>
      <c r="M21" s="72">
        <f>COUNTIF(F21:K21,"×")</f>
        <v>1</v>
      </c>
      <c r="N21" s="72">
        <f>SUM(F22:K22)</f>
        <v>9</v>
      </c>
      <c r="O21" s="76">
        <f t="shared" ref="O21" si="8">_xlfn.RANK.EQ(P21,$P$19:$P$30)</f>
        <v>1</v>
      </c>
      <c r="P21" s="42">
        <f t="shared" ref="P21" si="9">L21*100+N21</f>
        <v>409</v>
      </c>
    </row>
    <row r="22" spans="1:16" x14ac:dyDescent="0.15">
      <c r="A22" s="72"/>
      <c r="B22" s="74"/>
      <c r="C22" s="74"/>
      <c r="D22" s="74"/>
      <c r="E22" s="80"/>
      <c r="F22" s="16">
        <v>2</v>
      </c>
      <c r="G22" s="16"/>
      <c r="H22" s="16">
        <v>2</v>
      </c>
      <c r="I22" s="16">
        <v>1</v>
      </c>
      <c r="J22" s="16">
        <v>2</v>
      </c>
      <c r="K22" s="16">
        <v>2</v>
      </c>
      <c r="L22" s="72"/>
      <c r="M22" s="72"/>
      <c r="N22" s="72"/>
      <c r="O22" s="76"/>
    </row>
    <row r="23" spans="1:16" x14ac:dyDescent="0.15">
      <c r="A23" s="72" t="s">
        <v>103</v>
      </c>
      <c r="B23" s="73">
        <v>4</v>
      </c>
      <c r="C23" s="73">
        <v>6</v>
      </c>
      <c r="D23" s="73">
        <v>13</v>
      </c>
      <c r="E23" s="86" t="s">
        <v>74</v>
      </c>
      <c r="F23" s="15" t="s">
        <v>150</v>
      </c>
      <c r="G23" s="15" t="s">
        <v>150</v>
      </c>
      <c r="H23" s="15"/>
      <c r="I23" s="15" t="s">
        <v>149</v>
      </c>
      <c r="J23" s="15" t="s">
        <v>149</v>
      </c>
      <c r="K23" s="15" t="s">
        <v>150</v>
      </c>
      <c r="L23" s="72">
        <f>COUNTIF(F23:K23,"○")</f>
        <v>2</v>
      </c>
      <c r="M23" s="72">
        <f>COUNTIF(F23:K23,"×")</f>
        <v>3</v>
      </c>
      <c r="N23" s="72">
        <f>SUM(F24:K24)</f>
        <v>8</v>
      </c>
      <c r="O23" s="76">
        <f t="shared" ref="O23" si="10">_xlfn.RANK.EQ(P23,$P$19:$P$30)</f>
        <v>5</v>
      </c>
      <c r="P23" s="42">
        <f t="shared" ref="P23" si="11">L23*100+N23</f>
        <v>208</v>
      </c>
    </row>
    <row r="24" spans="1:16" x14ac:dyDescent="0.15">
      <c r="A24" s="72"/>
      <c r="B24" s="74"/>
      <c r="C24" s="74"/>
      <c r="D24" s="74"/>
      <c r="E24" s="86"/>
      <c r="F24" s="16">
        <v>1</v>
      </c>
      <c r="G24" s="16">
        <v>1</v>
      </c>
      <c r="H24" s="16"/>
      <c r="I24" s="16">
        <v>2</v>
      </c>
      <c r="J24" s="16">
        <v>3</v>
      </c>
      <c r="K24" s="16">
        <v>1</v>
      </c>
      <c r="L24" s="72"/>
      <c r="M24" s="72"/>
      <c r="N24" s="72"/>
      <c r="O24" s="76"/>
    </row>
    <row r="25" spans="1:16" x14ac:dyDescent="0.15">
      <c r="A25" s="72" t="s">
        <v>104</v>
      </c>
      <c r="B25" s="73">
        <v>3</v>
      </c>
      <c r="C25" s="73">
        <v>7</v>
      </c>
      <c r="D25" s="73">
        <v>12</v>
      </c>
      <c r="E25" s="80" t="s">
        <v>20</v>
      </c>
      <c r="F25" s="15" t="s">
        <v>149</v>
      </c>
      <c r="G25" s="15" t="s">
        <v>149</v>
      </c>
      <c r="H25" s="15" t="s">
        <v>150</v>
      </c>
      <c r="I25" s="15"/>
      <c r="J25" s="15" t="s">
        <v>149</v>
      </c>
      <c r="K25" s="15" t="s">
        <v>150</v>
      </c>
      <c r="L25" s="72">
        <f>COUNTIF(F25:K25,"○")</f>
        <v>3</v>
      </c>
      <c r="M25" s="72">
        <f>COUNTIF(F25:K25,"×")</f>
        <v>2</v>
      </c>
      <c r="N25" s="72">
        <f>SUM(F26:K26)</f>
        <v>9</v>
      </c>
      <c r="O25" s="76">
        <f t="shared" ref="O25" si="12">_xlfn.RANK.EQ(P25,$P$19:$P$30)</f>
        <v>2</v>
      </c>
      <c r="P25" s="42">
        <f t="shared" ref="P25" si="13">L25*100+N25</f>
        <v>309</v>
      </c>
    </row>
    <row r="26" spans="1:16" x14ac:dyDescent="0.15">
      <c r="A26" s="72"/>
      <c r="B26" s="74"/>
      <c r="C26" s="74"/>
      <c r="D26" s="74"/>
      <c r="E26" s="80"/>
      <c r="F26" s="16">
        <v>2</v>
      </c>
      <c r="G26" s="16">
        <v>2</v>
      </c>
      <c r="H26" s="16">
        <v>1</v>
      </c>
      <c r="I26" s="16"/>
      <c r="J26" s="16">
        <v>3</v>
      </c>
      <c r="K26" s="16">
        <v>1</v>
      </c>
      <c r="L26" s="72"/>
      <c r="M26" s="72"/>
      <c r="N26" s="72"/>
      <c r="O26" s="76"/>
    </row>
    <row r="27" spans="1:16" x14ac:dyDescent="0.15">
      <c r="A27" s="72" t="s">
        <v>105</v>
      </c>
      <c r="B27" s="73">
        <v>2</v>
      </c>
      <c r="C27" s="73">
        <v>8</v>
      </c>
      <c r="D27" s="73">
        <v>11</v>
      </c>
      <c r="E27" s="83" t="s">
        <v>81</v>
      </c>
      <c r="F27" s="15" t="s">
        <v>150</v>
      </c>
      <c r="G27" s="15" t="s">
        <v>150</v>
      </c>
      <c r="H27" s="15" t="s">
        <v>150</v>
      </c>
      <c r="I27" s="15" t="s">
        <v>150</v>
      </c>
      <c r="J27" s="15"/>
      <c r="K27" s="15" t="s">
        <v>150</v>
      </c>
      <c r="L27" s="72">
        <f>COUNTIF(F27:K27,"○")</f>
        <v>0</v>
      </c>
      <c r="M27" s="72">
        <f>COUNTIF(F27:K27,"×")</f>
        <v>5</v>
      </c>
      <c r="N27" s="72">
        <f>SUM(F28:K28)</f>
        <v>3</v>
      </c>
      <c r="O27" s="76">
        <f t="shared" ref="O27" si="14">_xlfn.RANK.EQ(P27,$P$19:$P$30)</f>
        <v>6</v>
      </c>
      <c r="P27" s="42">
        <f t="shared" ref="P27" si="15">L27*100+N27</f>
        <v>3</v>
      </c>
    </row>
    <row r="28" spans="1:16" x14ac:dyDescent="0.15">
      <c r="A28" s="72"/>
      <c r="B28" s="74"/>
      <c r="C28" s="74"/>
      <c r="D28" s="74"/>
      <c r="E28" s="83"/>
      <c r="F28" s="16">
        <v>1</v>
      </c>
      <c r="G28" s="16">
        <v>1</v>
      </c>
      <c r="H28" s="16">
        <v>0</v>
      </c>
      <c r="I28" s="16">
        <v>0</v>
      </c>
      <c r="J28" s="16"/>
      <c r="K28" s="16">
        <v>1</v>
      </c>
      <c r="L28" s="72"/>
      <c r="M28" s="72"/>
      <c r="N28" s="72"/>
      <c r="O28" s="76"/>
    </row>
    <row r="29" spans="1:16" x14ac:dyDescent="0.15">
      <c r="A29" s="72" t="s">
        <v>106</v>
      </c>
      <c r="B29" s="73">
        <v>2</v>
      </c>
      <c r="C29" s="73">
        <v>8</v>
      </c>
      <c r="D29" s="73">
        <v>7</v>
      </c>
      <c r="E29" s="80" t="s">
        <v>22</v>
      </c>
      <c r="F29" s="15" t="s">
        <v>150</v>
      </c>
      <c r="G29" s="15" t="s">
        <v>150</v>
      </c>
      <c r="H29" s="15" t="s">
        <v>149</v>
      </c>
      <c r="I29" s="15" t="s">
        <v>149</v>
      </c>
      <c r="J29" s="15" t="s">
        <v>149</v>
      </c>
      <c r="K29" s="15"/>
      <c r="L29" s="72">
        <f>COUNTIF(F29:K29,"○")</f>
        <v>3</v>
      </c>
      <c r="M29" s="72">
        <f>COUNTIF(F29:K29,"×")</f>
        <v>2</v>
      </c>
      <c r="N29" s="72">
        <f>SUM(F30:K30)</f>
        <v>8</v>
      </c>
      <c r="O29" s="76">
        <f t="shared" ref="O29" si="16">_xlfn.RANK.EQ(P29,$P$19:$P$30)</f>
        <v>3</v>
      </c>
      <c r="P29" s="42">
        <f t="shared" ref="P29" si="17">L29*100+N29</f>
        <v>308</v>
      </c>
    </row>
    <row r="30" spans="1:16" x14ac:dyDescent="0.15">
      <c r="A30" s="72"/>
      <c r="B30" s="74"/>
      <c r="C30" s="74"/>
      <c r="D30" s="74"/>
      <c r="E30" s="80"/>
      <c r="F30" s="16">
        <v>1</v>
      </c>
      <c r="G30" s="16">
        <v>1</v>
      </c>
      <c r="H30" s="16">
        <v>2</v>
      </c>
      <c r="I30" s="16">
        <v>2</v>
      </c>
      <c r="J30" s="16">
        <v>2</v>
      </c>
      <c r="K30" s="16"/>
      <c r="L30" s="72"/>
      <c r="M30" s="72"/>
      <c r="N30" s="72"/>
      <c r="O30" s="76"/>
    </row>
  </sheetData>
  <mergeCells count="110">
    <mergeCell ref="C10:C11"/>
    <mergeCell ref="D10:D11"/>
    <mergeCell ref="N10:N11"/>
    <mergeCell ref="N8:N9"/>
    <mergeCell ref="A4:A5"/>
    <mergeCell ref="E4:E5"/>
    <mergeCell ref="K4:K5"/>
    <mergeCell ref="L4:L5"/>
    <mergeCell ref="M4:M5"/>
    <mergeCell ref="N4:N5"/>
    <mergeCell ref="A8:A9"/>
    <mergeCell ref="E8:E9"/>
    <mergeCell ref="K8:K9"/>
    <mergeCell ref="L8:L9"/>
    <mergeCell ref="M8:M9"/>
    <mergeCell ref="B8:B9"/>
    <mergeCell ref="C8:C9"/>
    <mergeCell ref="D8:D9"/>
    <mergeCell ref="A1:N1"/>
    <mergeCell ref="K2:K3"/>
    <mergeCell ref="L2:L3"/>
    <mergeCell ref="M2:M3"/>
    <mergeCell ref="N2:N3"/>
    <mergeCell ref="A6:A7"/>
    <mergeCell ref="E6:E7"/>
    <mergeCell ref="K6:K7"/>
    <mergeCell ref="B4:B5"/>
    <mergeCell ref="C4:C5"/>
    <mergeCell ref="D4:D5"/>
    <mergeCell ref="B6:B7"/>
    <mergeCell ref="C6:C7"/>
    <mergeCell ref="D6:D7"/>
    <mergeCell ref="O19:O20"/>
    <mergeCell ref="A21:A22"/>
    <mergeCell ref="E21:E22"/>
    <mergeCell ref="L21:L22"/>
    <mergeCell ref="M21:M22"/>
    <mergeCell ref="N21:N22"/>
    <mergeCell ref="O21:O22"/>
    <mergeCell ref="A19:A20"/>
    <mergeCell ref="E19:E20"/>
    <mergeCell ref="L19:L20"/>
    <mergeCell ref="M19:M20"/>
    <mergeCell ref="N19:N20"/>
    <mergeCell ref="B19:B20"/>
    <mergeCell ref="C19:C20"/>
    <mergeCell ref="D19:D20"/>
    <mergeCell ref="B21:B22"/>
    <mergeCell ref="C21:C22"/>
    <mergeCell ref="D21:D22"/>
    <mergeCell ref="M25:M26"/>
    <mergeCell ref="N25:N26"/>
    <mergeCell ref="O25:O26"/>
    <mergeCell ref="A23:A24"/>
    <mergeCell ref="E23:E24"/>
    <mergeCell ref="L23:L24"/>
    <mergeCell ref="M23:M24"/>
    <mergeCell ref="N23:N24"/>
    <mergeCell ref="O23:O24"/>
    <mergeCell ref="A25:A26"/>
    <mergeCell ref="E25:E26"/>
    <mergeCell ref="L25:L26"/>
    <mergeCell ref="B25:B26"/>
    <mergeCell ref="C25:C26"/>
    <mergeCell ref="D25:D26"/>
    <mergeCell ref="B23:B24"/>
    <mergeCell ref="C23:C24"/>
    <mergeCell ref="D23:D24"/>
    <mergeCell ref="O27:O28"/>
    <mergeCell ref="A29:A30"/>
    <mergeCell ref="E29:E30"/>
    <mergeCell ref="L29:L30"/>
    <mergeCell ref="M29:M30"/>
    <mergeCell ref="N29:N30"/>
    <mergeCell ref="O29:O30"/>
    <mergeCell ref="A27:A28"/>
    <mergeCell ref="E27:E28"/>
    <mergeCell ref="L27:L28"/>
    <mergeCell ref="M27:M28"/>
    <mergeCell ref="N27:N28"/>
    <mergeCell ref="B27:B28"/>
    <mergeCell ref="C27:C28"/>
    <mergeCell ref="D27:D28"/>
    <mergeCell ref="B29:B30"/>
    <mergeCell ref="C29:C30"/>
    <mergeCell ref="D29:D30"/>
    <mergeCell ref="A16:O16"/>
    <mergeCell ref="L17:L18"/>
    <mergeCell ref="M17:M18"/>
    <mergeCell ref="N17:N18"/>
    <mergeCell ref="O17:O18"/>
    <mergeCell ref="E17:E18"/>
    <mergeCell ref="M6:M7"/>
    <mergeCell ref="N6:N7"/>
    <mergeCell ref="L6:L7"/>
    <mergeCell ref="N12:N13"/>
    <mergeCell ref="A12:A13"/>
    <mergeCell ref="E12:E13"/>
    <mergeCell ref="K12:K13"/>
    <mergeCell ref="L12:L13"/>
    <mergeCell ref="M12:M13"/>
    <mergeCell ref="B12:B13"/>
    <mergeCell ref="C12:C13"/>
    <mergeCell ref="D12:D13"/>
    <mergeCell ref="A10:A11"/>
    <mergeCell ref="E10:E11"/>
    <mergeCell ref="K10:K11"/>
    <mergeCell ref="L10:L11"/>
    <mergeCell ref="M10:M11"/>
    <mergeCell ref="B10:B11"/>
  </mergeCells>
  <phoneticPr fontId="1"/>
  <dataValidations count="2">
    <dataValidation type="list" allowBlank="1" showInputMessage="1" showErrorMessage="1" sqref="F9:J9 F13:J13 F11:J11 F7:J7 F5:J5 F30:K30 F22:K22 F26:K26 F24:K24 F28:K28 F20:K20">
      <formula1>"0,1,2,3"</formula1>
    </dataValidation>
    <dataValidation type="list" allowBlank="1" showInputMessage="1" showErrorMessage="1" sqref="F6:J6 F10:J10 F8:J8 F12:J12 F29:K29 F21:K21 F19:J19 F23:K23 F27:K27 F4:J4 F25:K25">
      <formula1>"○,×"</formula1>
    </dataValidation>
  </dataValidations>
  <pageMargins left="0.11811023622047245" right="0.11811023622047245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25"/>
  <sheetViews>
    <sheetView zoomScale="120" zoomScaleNormal="120" workbookViewId="0">
      <selection activeCell="I25" sqref="I25"/>
    </sheetView>
  </sheetViews>
  <sheetFormatPr defaultColWidth="8.875" defaultRowHeight="14.25" x14ac:dyDescent="0.15"/>
  <cols>
    <col min="1" max="4" width="5.625" style="1" customWidth="1"/>
    <col min="5" max="5" width="20.5" style="1" customWidth="1"/>
    <col min="6" max="9" width="7.5" style="1" customWidth="1"/>
    <col min="10" max="14" width="5.625" style="1" customWidth="1"/>
    <col min="15" max="15" width="8.875" style="1"/>
    <col min="16" max="16" width="7.5" style="1" customWidth="1"/>
    <col min="17" max="17" width="5.875" style="1" customWidth="1"/>
    <col min="18" max="18" width="22.625" style="1" customWidth="1"/>
    <col min="19" max="16384" width="8.875" style="1"/>
  </cols>
  <sheetData>
    <row r="1" spans="1:22" ht="35.450000000000003" customHeight="1" x14ac:dyDescent="0.15">
      <c r="A1" s="70" t="s">
        <v>114</v>
      </c>
      <c r="B1" s="70"/>
      <c r="C1" s="70"/>
      <c r="D1" s="70"/>
      <c r="E1" s="71"/>
      <c r="F1" s="71"/>
      <c r="G1" s="71"/>
      <c r="H1" s="71"/>
      <c r="I1" s="71"/>
      <c r="J1" s="71"/>
      <c r="K1" s="71"/>
      <c r="L1" s="71"/>
      <c r="M1" s="71"/>
    </row>
    <row r="2" spans="1:22" x14ac:dyDescent="0.15">
      <c r="A2" s="2"/>
      <c r="B2" s="2"/>
      <c r="C2" s="2"/>
      <c r="D2" s="2"/>
      <c r="E2" s="3"/>
      <c r="F2" s="4">
        <v>1</v>
      </c>
      <c r="G2" s="4">
        <v>2</v>
      </c>
      <c r="H2" s="4">
        <v>3</v>
      </c>
      <c r="I2" s="4">
        <v>4</v>
      </c>
      <c r="J2" s="72" t="s">
        <v>1</v>
      </c>
      <c r="K2" s="72" t="s">
        <v>2</v>
      </c>
      <c r="L2" s="72" t="s">
        <v>3</v>
      </c>
      <c r="M2" s="72" t="s">
        <v>4</v>
      </c>
    </row>
    <row r="3" spans="1:22" ht="125.45" customHeight="1" x14ac:dyDescent="0.15">
      <c r="A3" s="22" t="s">
        <v>123</v>
      </c>
      <c r="B3" s="22" t="s">
        <v>121</v>
      </c>
      <c r="C3" s="22" t="s">
        <v>122</v>
      </c>
      <c r="D3" s="22" t="s">
        <v>124</v>
      </c>
      <c r="E3" s="5" t="s">
        <v>86</v>
      </c>
      <c r="F3" s="6" t="s">
        <v>28</v>
      </c>
      <c r="G3" s="6" t="s">
        <v>29</v>
      </c>
      <c r="H3" s="6" t="s">
        <v>30</v>
      </c>
      <c r="I3" s="6" t="s">
        <v>31</v>
      </c>
      <c r="J3" s="72"/>
      <c r="K3" s="72"/>
      <c r="L3" s="72"/>
      <c r="M3" s="72"/>
      <c r="P3" s="87"/>
      <c r="Q3" s="87"/>
      <c r="R3" s="87"/>
    </row>
    <row r="4" spans="1:22" ht="15" customHeight="1" x14ac:dyDescent="0.15">
      <c r="A4" s="72" t="s">
        <v>96</v>
      </c>
      <c r="B4" s="73">
        <v>7</v>
      </c>
      <c r="C4" s="73">
        <v>1</v>
      </c>
      <c r="D4" s="73">
        <v>18</v>
      </c>
      <c r="E4" s="80" t="s">
        <v>33</v>
      </c>
      <c r="F4" s="15"/>
      <c r="G4" s="15" t="s">
        <v>150</v>
      </c>
      <c r="H4" s="15" t="s">
        <v>150</v>
      </c>
      <c r="I4" s="15" t="s">
        <v>149</v>
      </c>
      <c r="J4" s="72">
        <f>COUNTIF(F4:I4,"○")</f>
        <v>1</v>
      </c>
      <c r="K4" s="72">
        <f>COUNTIF(F4:I4,"×")</f>
        <v>2</v>
      </c>
      <c r="L4" s="72">
        <f>SUM(F5:I5)</f>
        <v>4</v>
      </c>
      <c r="M4" s="88">
        <f>_xlfn.RANK.EQ(O4,$O$4:$O$13)</f>
        <v>3</v>
      </c>
      <c r="O4" s="42">
        <f>J4*1000+L4</f>
        <v>1004</v>
      </c>
      <c r="P4" s="12"/>
      <c r="Q4" s="11"/>
      <c r="R4" s="13"/>
      <c r="S4" s="14"/>
      <c r="T4" s="14"/>
      <c r="U4" s="14"/>
    </row>
    <row r="5" spans="1:22" ht="15" customHeight="1" x14ac:dyDescent="0.15">
      <c r="A5" s="72"/>
      <c r="B5" s="74"/>
      <c r="C5" s="74"/>
      <c r="D5" s="74"/>
      <c r="E5" s="80"/>
      <c r="F5" s="16"/>
      <c r="G5" s="16">
        <v>1</v>
      </c>
      <c r="H5" s="16">
        <v>1</v>
      </c>
      <c r="I5" s="16">
        <v>2</v>
      </c>
      <c r="J5" s="72"/>
      <c r="K5" s="72"/>
      <c r="L5" s="72"/>
      <c r="M5" s="89"/>
      <c r="O5" s="42"/>
      <c r="P5" s="12"/>
      <c r="Q5" s="11"/>
      <c r="R5" s="13"/>
      <c r="S5" s="14"/>
      <c r="T5" s="14"/>
      <c r="U5" s="14"/>
    </row>
    <row r="6" spans="1:22" ht="15" customHeight="1" x14ac:dyDescent="0.15">
      <c r="A6" s="72" t="s">
        <v>97</v>
      </c>
      <c r="B6" s="73">
        <v>7</v>
      </c>
      <c r="C6" s="73">
        <v>1</v>
      </c>
      <c r="D6" s="73">
        <v>17</v>
      </c>
      <c r="E6" s="80" t="s">
        <v>30</v>
      </c>
      <c r="F6" s="15" t="s">
        <v>149</v>
      </c>
      <c r="G6" s="15"/>
      <c r="H6" s="15" t="s">
        <v>149</v>
      </c>
      <c r="I6" s="15" t="s">
        <v>149</v>
      </c>
      <c r="J6" s="72">
        <f>COUNTIF(F6:I6,"○")</f>
        <v>3</v>
      </c>
      <c r="K6" s="72">
        <f>COUNTIF(F6:I6,"×")</f>
        <v>0</v>
      </c>
      <c r="L6" s="72">
        <f>SUM(F7:I7)</f>
        <v>6</v>
      </c>
      <c r="M6" s="88">
        <f t="shared" ref="M6" si="0">_xlfn.RANK.EQ(O6,$O$4:$O$13)</f>
        <v>1</v>
      </c>
      <c r="O6" s="42">
        <f t="shared" ref="O6" si="1">J6*1000+L6</f>
        <v>3006</v>
      </c>
      <c r="P6" s="12"/>
      <c r="Q6" s="11"/>
      <c r="R6" s="13"/>
      <c r="S6" s="14"/>
      <c r="T6" s="14"/>
      <c r="U6" s="14"/>
    </row>
    <row r="7" spans="1:22" ht="15" customHeight="1" x14ac:dyDescent="0.15">
      <c r="A7" s="72"/>
      <c r="B7" s="74"/>
      <c r="C7" s="74"/>
      <c r="D7" s="74"/>
      <c r="E7" s="80"/>
      <c r="F7" s="16">
        <v>2</v>
      </c>
      <c r="G7" s="16"/>
      <c r="H7" s="16">
        <v>2</v>
      </c>
      <c r="I7" s="16">
        <v>2</v>
      </c>
      <c r="J7" s="72"/>
      <c r="K7" s="72"/>
      <c r="L7" s="72"/>
      <c r="M7" s="89"/>
      <c r="O7" s="42"/>
      <c r="P7" s="12"/>
      <c r="Q7" s="11"/>
      <c r="R7" s="13"/>
      <c r="S7" s="14"/>
      <c r="T7" s="14"/>
      <c r="U7" s="14"/>
    </row>
    <row r="8" spans="1:22" ht="15" customHeight="1" x14ac:dyDescent="0.15">
      <c r="A8" s="72" t="s">
        <v>98</v>
      </c>
      <c r="B8" s="73">
        <v>4</v>
      </c>
      <c r="C8" s="73">
        <v>4</v>
      </c>
      <c r="D8" s="73">
        <v>15</v>
      </c>
      <c r="E8" s="80" t="s">
        <v>36</v>
      </c>
      <c r="F8" s="15" t="s">
        <v>149</v>
      </c>
      <c r="G8" s="15" t="s">
        <v>150</v>
      </c>
      <c r="H8" s="15"/>
      <c r="I8" s="15" t="s">
        <v>149</v>
      </c>
      <c r="J8" s="72">
        <f>COUNTIF(F8:I8,"○")</f>
        <v>2</v>
      </c>
      <c r="K8" s="72">
        <f>COUNTIF(F8:I8,"×")</f>
        <v>1</v>
      </c>
      <c r="L8" s="72">
        <f>SUM(F9:I9)</f>
        <v>5</v>
      </c>
      <c r="M8" s="88">
        <f t="shared" ref="M8" si="2">_xlfn.RANK.EQ(O8,$O$4:$O$13)</f>
        <v>2</v>
      </c>
      <c r="O8" s="42">
        <f t="shared" ref="O8" si="3">J8*1000+L8</f>
        <v>2005</v>
      </c>
      <c r="P8" s="12"/>
      <c r="Q8" s="11"/>
      <c r="R8" s="13"/>
      <c r="S8" s="14"/>
      <c r="T8" s="14"/>
      <c r="U8" s="14"/>
    </row>
    <row r="9" spans="1:22" ht="15" customHeight="1" x14ac:dyDescent="0.15">
      <c r="A9" s="72"/>
      <c r="B9" s="74"/>
      <c r="C9" s="74"/>
      <c r="D9" s="74"/>
      <c r="E9" s="80"/>
      <c r="F9" s="16">
        <v>2</v>
      </c>
      <c r="G9" s="16">
        <v>1</v>
      </c>
      <c r="H9" s="16"/>
      <c r="I9" s="16">
        <v>2</v>
      </c>
      <c r="J9" s="72"/>
      <c r="K9" s="72"/>
      <c r="L9" s="72"/>
      <c r="M9" s="89"/>
      <c r="O9" s="42"/>
      <c r="P9" s="12"/>
      <c r="Q9" s="11"/>
      <c r="R9" s="13"/>
      <c r="S9" s="14"/>
      <c r="T9" s="14"/>
      <c r="U9" s="14"/>
    </row>
    <row r="10" spans="1:22" ht="15" customHeight="1" x14ac:dyDescent="0.15">
      <c r="A10" s="72" t="s">
        <v>99</v>
      </c>
      <c r="B10" s="73">
        <v>4</v>
      </c>
      <c r="C10" s="73">
        <v>4</v>
      </c>
      <c r="D10" s="73">
        <v>13</v>
      </c>
      <c r="E10" s="80" t="s">
        <v>29</v>
      </c>
      <c r="F10" s="15" t="s">
        <v>150</v>
      </c>
      <c r="G10" s="15" t="s">
        <v>150</v>
      </c>
      <c r="H10" s="15" t="s">
        <v>150</v>
      </c>
      <c r="I10" s="15"/>
      <c r="J10" s="72">
        <f>COUNTIF(F10:I10,"○")</f>
        <v>0</v>
      </c>
      <c r="K10" s="72">
        <f>COUNTIF(F10:I10,"×")</f>
        <v>3</v>
      </c>
      <c r="L10" s="72">
        <f>SUM(F11:I11)</f>
        <v>3</v>
      </c>
      <c r="M10" s="88">
        <f t="shared" ref="M10" si="4">_xlfn.RANK.EQ(O10,$O$4:$O$13)</f>
        <v>4</v>
      </c>
      <c r="O10" s="42">
        <f t="shared" ref="O10" si="5">J10*1000+L10</f>
        <v>3</v>
      </c>
      <c r="P10" s="12"/>
      <c r="Q10" s="11"/>
      <c r="R10" s="13"/>
      <c r="S10" s="14"/>
      <c r="T10" s="14"/>
      <c r="U10" s="14"/>
    </row>
    <row r="11" spans="1:22" ht="15" customHeight="1" x14ac:dyDescent="0.15">
      <c r="A11" s="72"/>
      <c r="B11" s="74"/>
      <c r="C11" s="74"/>
      <c r="D11" s="74"/>
      <c r="E11" s="80"/>
      <c r="F11" s="16">
        <v>1</v>
      </c>
      <c r="G11" s="16">
        <v>1</v>
      </c>
      <c r="H11" s="16">
        <v>1</v>
      </c>
      <c r="I11" s="16"/>
      <c r="J11" s="72"/>
      <c r="K11" s="72"/>
      <c r="L11" s="72"/>
      <c r="M11" s="89"/>
      <c r="O11" s="42"/>
      <c r="P11" s="12"/>
      <c r="Q11" s="11"/>
      <c r="R11" s="13"/>
      <c r="S11" s="14"/>
      <c r="T11" s="14"/>
      <c r="U11" s="14"/>
    </row>
    <row r="13" spans="1:22" ht="35.450000000000003" customHeight="1" x14ac:dyDescent="0.15">
      <c r="A13" s="70" t="s">
        <v>113</v>
      </c>
      <c r="B13" s="70"/>
      <c r="C13" s="70"/>
      <c r="D13" s="70"/>
      <c r="E13" s="71"/>
      <c r="F13" s="71"/>
      <c r="G13" s="71"/>
      <c r="H13" s="71"/>
      <c r="I13" s="71"/>
      <c r="J13" s="71"/>
      <c r="K13" s="71"/>
      <c r="L13" s="71"/>
      <c r="M13" s="71"/>
      <c r="N13" s="71"/>
    </row>
    <row r="14" spans="1:22" x14ac:dyDescent="0.15">
      <c r="A14" s="2"/>
      <c r="B14" s="2"/>
      <c r="C14" s="2"/>
      <c r="D14" s="2"/>
      <c r="E14" s="3"/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72" t="s">
        <v>1</v>
      </c>
      <c r="L14" s="72" t="s">
        <v>2</v>
      </c>
      <c r="M14" s="72" t="s">
        <v>3</v>
      </c>
      <c r="N14" s="72" t="s">
        <v>4</v>
      </c>
    </row>
    <row r="15" spans="1:22" ht="120.6" customHeight="1" x14ac:dyDescent="0.15">
      <c r="A15" s="22" t="s">
        <v>123</v>
      </c>
      <c r="B15" s="28" t="s">
        <v>121</v>
      </c>
      <c r="C15" s="28" t="s">
        <v>122</v>
      </c>
      <c r="D15" s="22" t="s">
        <v>124</v>
      </c>
      <c r="E15" s="5" t="s">
        <v>87</v>
      </c>
      <c r="F15" s="6" t="s">
        <v>31</v>
      </c>
      <c r="G15" s="6" t="s">
        <v>35</v>
      </c>
      <c r="H15" s="7" t="s">
        <v>32</v>
      </c>
      <c r="I15" s="8" t="s">
        <v>158</v>
      </c>
      <c r="J15" s="8" t="s">
        <v>159</v>
      </c>
      <c r="K15" s="72"/>
      <c r="L15" s="72"/>
      <c r="M15" s="72"/>
      <c r="N15" s="72"/>
      <c r="Q15" s="87"/>
      <c r="R15" s="87"/>
      <c r="S15" s="87"/>
    </row>
    <row r="16" spans="1:22" ht="15" customHeight="1" x14ac:dyDescent="0.15">
      <c r="A16" s="73" t="s">
        <v>100</v>
      </c>
      <c r="B16" s="73">
        <v>4</v>
      </c>
      <c r="C16" s="73">
        <v>4</v>
      </c>
      <c r="D16" s="73">
        <v>12</v>
      </c>
      <c r="E16" s="84" t="s">
        <v>31</v>
      </c>
      <c r="F16" s="15"/>
      <c r="G16" s="15" t="s">
        <v>149</v>
      </c>
      <c r="H16" s="15" t="s">
        <v>150</v>
      </c>
      <c r="I16" s="15" t="s">
        <v>150</v>
      </c>
      <c r="J16" s="15" t="s">
        <v>149</v>
      </c>
      <c r="K16" s="73">
        <f>COUNTIF(F16:J16,"○")</f>
        <v>2</v>
      </c>
      <c r="L16" s="73">
        <f>COUNTIF(F16:J16,"×")</f>
        <v>2</v>
      </c>
      <c r="M16" s="73">
        <f>SUM(F17:J17)</f>
        <v>8</v>
      </c>
      <c r="N16" s="76">
        <f>_xlfn.RANK.EQ(O16,$O$16:$O$29)</f>
        <v>3</v>
      </c>
      <c r="O16" s="42">
        <f>K16*1000+M16</f>
        <v>2008</v>
      </c>
      <c r="P16" s="9">
        <f t="shared" ref="P16" si="6">K16*100+M16</f>
        <v>208</v>
      </c>
      <c r="Q16" s="12"/>
      <c r="R16" s="11"/>
      <c r="S16" s="13"/>
      <c r="T16" s="14"/>
      <c r="U16" s="14"/>
      <c r="V16" s="14"/>
    </row>
    <row r="17" spans="1:22" ht="15" customHeight="1" x14ac:dyDescent="0.15">
      <c r="A17" s="74"/>
      <c r="B17" s="74"/>
      <c r="C17" s="74"/>
      <c r="D17" s="74"/>
      <c r="E17" s="85"/>
      <c r="F17" s="16"/>
      <c r="G17" s="16">
        <v>3</v>
      </c>
      <c r="H17" s="16">
        <v>1</v>
      </c>
      <c r="I17" s="16">
        <v>1</v>
      </c>
      <c r="J17" s="16">
        <v>3</v>
      </c>
      <c r="K17" s="74"/>
      <c r="L17" s="74"/>
      <c r="M17" s="74"/>
      <c r="N17" s="76"/>
      <c r="O17" s="43"/>
      <c r="P17" s="9"/>
      <c r="Q17" s="12"/>
      <c r="R17" s="11"/>
      <c r="S17" s="13"/>
      <c r="T17" s="14"/>
      <c r="U17" s="14"/>
      <c r="V17" s="14"/>
    </row>
    <row r="18" spans="1:22" ht="15" customHeight="1" x14ac:dyDescent="0.15">
      <c r="A18" s="73" t="s">
        <v>101</v>
      </c>
      <c r="B18" s="73">
        <v>4</v>
      </c>
      <c r="C18" s="73">
        <v>4</v>
      </c>
      <c r="D18" s="73">
        <v>11</v>
      </c>
      <c r="E18" s="84" t="s">
        <v>35</v>
      </c>
      <c r="F18" s="15" t="s">
        <v>150</v>
      </c>
      <c r="G18" s="15"/>
      <c r="H18" s="15" t="s">
        <v>150</v>
      </c>
      <c r="I18" s="15" t="s">
        <v>150</v>
      </c>
      <c r="J18" s="15" t="s">
        <v>149</v>
      </c>
      <c r="K18" s="73">
        <f>COUNTIF(F18:J18,"○")</f>
        <v>1</v>
      </c>
      <c r="L18" s="73">
        <f>COUNTIF(F18:J18,"×")</f>
        <v>3</v>
      </c>
      <c r="M18" s="73">
        <f>SUM(F19:J19)</f>
        <v>3</v>
      </c>
      <c r="N18" s="76">
        <f t="shared" ref="N18" si="7">_xlfn.RANK.EQ(O18,$O$16:$O$29)</f>
        <v>4</v>
      </c>
      <c r="O18" s="42">
        <f t="shared" ref="O18" si="8">K18*1000+M18</f>
        <v>1003</v>
      </c>
      <c r="P18" s="9"/>
      <c r="Q18" s="12"/>
      <c r="R18" s="11"/>
      <c r="S18" s="13"/>
      <c r="T18" s="14"/>
      <c r="U18" s="14"/>
      <c r="V18" s="14"/>
    </row>
    <row r="19" spans="1:22" ht="15" customHeight="1" x14ac:dyDescent="0.15">
      <c r="A19" s="74"/>
      <c r="B19" s="74"/>
      <c r="C19" s="74"/>
      <c r="D19" s="74"/>
      <c r="E19" s="85"/>
      <c r="F19" s="16">
        <v>0</v>
      </c>
      <c r="G19" s="16"/>
      <c r="H19" s="16">
        <v>1</v>
      </c>
      <c r="I19" s="16">
        <v>0</v>
      </c>
      <c r="J19" s="16">
        <v>2</v>
      </c>
      <c r="K19" s="74"/>
      <c r="L19" s="74"/>
      <c r="M19" s="74"/>
      <c r="N19" s="76"/>
      <c r="O19" s="43"/>
      <c r="P19" s="9"/>
      <c r="Q19" s="12"/>
      <c r="R19" s="11"/>
      <c r="S19" s="13"/>
      <c r="T19" s="14"/>
      <c r="U19" s="14"/>
      <c r="V19" s="14"/>
    </row>
    <row r="20" spans="1:22" ht="15" customHeight="1" x14ac:dyDescent="0.15">
      <c r="A20" s="73" t="s">
        <v>102</v>
      </c>
      <c r="B20" s="73">
        <v>3</v>
      </c>
      <c r="C20" s="73">
        <v>5</v>
      </c>
      <c r="D20" s="73">
        <v>9</v>
      </c>
      <c r="E20" s="84" t="s">
        <v>32</v>
      </c>
      <c r="F20" s="15" t="s">
        <v>149</v>
      </c>
      <c r="G20" s="15" t="s">
        <v>149</v>
      </c>
      <c r="H20" s="15"/>
      <c r="I20" s="15" t="s">
        <v>150</v>
      </c>
      <c r="J20" s="15" t="s">
        <v>149</v>
      </c>
      <c r="K20" s="73">
        <f>COUNTIF(F20:J20,"○")</f>
        <v>3</v>
      </c>
      <c r="L20" s="73">
        <f>COUNTIF(F20:J20,"×")</f>
        <v>1</v>
      </c>
      <c r="M20" s="73">
        <f>SUM(F21:J21)</f>
        <v>8</v>
      </c>
      <c r="N20" s="76">
        <f t="shared" ref="N20" si="9">_xlfn.RANK.EQ(O20,$O$16:$O$29)</f>
        <v>2</v>
      </c>
      <c r="O20" s="42">
        <f t="shared" ref="O20" si="10">K20*1000+M20</f>
        <v>3008</v>
      </c>
      <c r="P20" s="9"/>
      <c r="Q20" s="12"/>
      <c r="R20" s="11"/>
      <c r="S20" s="13"/>
      <c r="T20" s="14"/>
      <c r="U20" s="14"/>
      <c r="V20" s="14"/>
    </row>
    <row r="21" spans="1:22" ht="15" customHeight="1" x14ac:dyDescent="0.15">
      <c r="A21" s="74"/>
      <c r="B21" s="74"/>
      <c r="C21" s="74"/>
      <c r="D21" s="74"/>
      <c r="E21" s="85"/>
      <c r="F21" s="16">
        <v>2</v>
      </c>
      <c r="G21" s="16">
        <v>2</v>
      </c>
      <c r="H21" s="16"/>
      <c r="I21" s="16">
        <v>1</v>
      </c>
      <c r="J21" s="16">
        <v>3</v>
      </c>
      <c r="K21" s="74"/>
      <c r="L21" s="74"/>
      <c r="M21" s="74"/>
      <c r="N21" s="76"/>
      <c r="O21" s="43"/>
      <c r="P21" s="9"/>
      <c r="Q21" s="12"/>
      <c r="R21" s="11"/>
      <c r="S21" s="13"/>
      <c r="T21" s="14"/>
      <c r="U21" s="14"/>
      <c r="V21" s="14"/>
    </row>
    <row r="22" spans="1:22" ht="15" customHeight="1" x14ac:dyDescent="0.15">
      <c r="A22" s="73" t="s">
        <v>103</v>
      </c>
      <c r="B22" s="73">
        <v>2</v>
      </c>
      <c r="C22" s="73">
        <v>6</v>
      </c>
      <c r="D22" s="73">
        <v>7</v>
      </c>
      <c r="E22" s="84" t="s">
        <v>28</v>
      </c>
      <c r="F22" s="17" t="s">
        <v>149</v>
      </c>
      <c r="G22" s="15" t="s">
        <v>149</v>
      </c>
      <c r="H22" s="15" t="s">
        <v>149</v>
      </c>
      <c r="I22" s="15"/>
      <c r="J22" s="15" t="s">
        <v>149</v>
      </c>
      <c r="K22" s="73">
        <f>COUNTIF(F22:J22,"○")</f>
        <v>4</v>
      </c>
      <c r="L22" s="73">
        <f>COUNTIF(F22:J22,"×")</f>
        <v>0</v>
      </c>
      <c r="M22" s="73">
        <f>SUM(F23:J23)</f>
        <v>10</v>
      </c>
      <c r="N22" s="76">
        <f t="shared" ref="N22" si="11">_xlfn.RANK.EQ(O22,$O$16:$O$29)</f>
        <v>1</v>
      </c>
      <c r="O22" s="42">
        <f t="shared" ref="O22" si="12">K22*1000+M22</f>
        <v>4010</v>
      </c>
      <c r="P22" s="9"/>
      <c r="Q22" s="12"/>
      <c r="R22" s="11"/>
      <c r="S22" s="13"/>
      <c r="T22" s="14"/>
      <c r="U22" s="14"/>
      <c r="V22" s="14"/>
    </row>
    <row r="23" spans="1:22" ht="15" customHeight="1" x14ac:dyDescent="0.15">
      <c r="A23" s="74"/>
      <c r="B23" s="74"/>
      <c r="C23" s="74"/>
      <c r="D23" s="74"/>
      <c r="E23" s="85"/>
      <c r="F23" s="16">
        <v>2</v>
      </c>
      <c r="G23" s="16">
        <v>3</v>
      </c>
      <c r="H23" s="16">
        <v>2</v>
      </c>
      <c r="I23" s="16"/>
      <c r="J23" s="16">
        <v>3</v>
      </c>
      <c r="K23" s="74"/>
      <c r="L23" s="74"/>
      <c r="M23" s="74"/>
      <c r="N23" s="76"/>
      <c r="O23" s="43"/>
      <c r="P23" s="9"/>
      <c r="Q23" s="12"/>
      <c r="R23" s="11"/>
      <c r="S23" s="13"/>
      <c r="T23" s="14"/>
      <c r="U23" s="14"/>
      <c r="V23" s="14"/>
    </row>
    <row r="24" spans="1:22" ht="15" customHeight="1" x14ac:dyDescent="0.15">
      <c r="A24" s="73" t="s">
        <v>104</v>
      </c>
      <c r="B24" s="73">
        <v>1</v>
      </c>
      <c r="C24" s="73">
        <v>7</v>
      </c>
      <c r="D24" s="73">
        <v>6</v>
      </c>
      <c r="E24" s="84" t="s">
        <v>34</v>
      </c>
      <c r="F24" s="15" t="s">
        <v>150</v>
      </c>
      <c r="G24" s="15" t="s">
        <v>150</v>
      </c>
      <c r="H24" s="15" t="s">
        <v>150</v>
      </c>
      <c r="I24" s="15" t="s">
        <v>150</v>
      </c>
      <c r="J24" s="15"/>
      <c r="K24" s="73">
        <f>COUNTIF(F24:J24,"○")</f>
        <v>0</v>
      </c>
      <c r="L24" s="73">
        <f>COUNTIF(F24:J24,"×")</f>
        <v>4</v>
      </c>
      <c r="M24" s="73">
        <f>SUM(F25:J25)</f>
        <v>1</v>
      </c>
      <c r="N24" s="76">
        <f t="shared" ref="N24" si="13">_xlfn.RANK.EQ(O24,$O$16:$O$29)</f>
        <v>5</v>
      </c>
      <c r="O24" s="42">
        <f t="shared" ref="O24" si="14">K24*1000+M24</f>
        <v>1</v>
      </c>
      <c r="P24" s="9"/>
      <c r="Q24" s="12"/>
      <c r="R24" s="11"/>
      <c r="S24" s="13"/>
      <c r="T24" s="14"/>
      <c r="U24" s="14"/>
      <c r="V24" s="14"/>
    </row>
    <row r="25" spans="1:22" ht="15" customHeight="1" x14ac:dyDescent="0.15">
      <c r="A25" s="74"/>
      <c r="B25" s="74"/>
      <c r="C25" s="74"/>
      <c r="D25" s="74"/>
      <c r="E25" s="85"/>
      <c r="F25" s="16">
        <v>0</v>
      </c>
      <c r="G25" s="16">
        <v>1</v>
      </c>
      <c r="H25" s="16">
        <v>0</v>
      </c>
      <c r="I25" s="16">
        <v>0</v>
      </c>
      <c r="J25" s="16"/>
      <c r="K25" s="74"/>
      <c r="L25" s="74"/>
      <c r="M25" s="74"/>
      <c r="N25" s="76"/>
      <c r="O25" s="43"/>
      <c r="P25" s="9"/>
      <c r="Q25" s="12"/>
      <c r="R25" s="11"/>
      <c r="S25" s="13"/>
      <c r="T25" s="14"/>
      <c r="U25" s="14"/>
      <c r="V25" s="14"/>
    </row>
  </sheetData>
  <mergeCells count="93">
    <mergeCell ref="A4:A5"/>
    <mergeCell ref="E4:E5"/>
    <mergeCell ref="J4:J5"/>
    <mergeCell ref="K4:K5"/>
    <mergeCell ref="L4:L5"/>
    <mergeCell ref="B4:B5"/>
    <mergeCell ref="C4:C5"/>
    <mergeCell ref="D4:D5"/>
    <mergeCell ref="P3:R3"/>
    <mergeCell ref="K10:K11"/>
    <mergeCell ref="L10:L11"/>
    <mergeCell ref="M10:M11"/>
    <mergeCell ref="L6:L7"/>
    <mergeCell ref="M6:M7"/>
    <mergeCell ref="K6:K7"/>
    <mergeCell ref="L8:L9"/>
    <mergeCell ref="M8:M9"/>
    <mergeCell ref="M4:M5"/>
    <mergeCell ref="K8:K9"/>
    <mergeCell ref="A1:M1"/>
    <mergeCell ref="J2:J3"/>
    <mergeCell ref="K2:K3"/>
    <mergeCell ref="L2:L3"/>
    <mergeCell ref="M2:M3"/>
    <mergeCell ref="E10:E11"/>
    <mergeCell ref="J6:J7"/>
    <mergeCell ref="A13:N13"/>
    <mergeCell ref="K14:K15"/>
    <mergeCell ref="L14:L15"/>
    <mergeCell ref="M14:M15"/>
    <mergeCell ref="N14:N15"/>
    <mergeCell ref="A10:A11"/>
    <mergeCell ref="A8:A9"/>
    <mergeCell ref="E8:E9"/>
    <mergeCell ref="J8:J9"/>
    <mergeCell ref="J10:J11"/>
    <mergeCell ref="A6:A7"/>
    <mergeCell ref="E6:E7"/>
    <mergeCell ref="B6:B7"/>
    <mergeCell ref="C6:C7"/>
    <mergeCell ref="Q15:S15"/>
    <mergeCell ref="A16:A17"/>
    <mergeCell ref="E16:E17"/>
    <mergeCell ref="K16:K17"/>
    <mergeCell ref="L16:L17"/>
    <mergeCell ref="M16:M17"/>
    <mergeCell ref="N16:N17"/>
    <mergeCell ref="B16:B17"/>
    <mergeCell ref="C16:C17"/>
    <mergeCell ref="D16:D17"/>
    <mergeCell ref="N18:N19"/>
    <mergeCell ref="A20:A21"/>
    <mergeCell ref="E20:E21"/>
    <mergeCell ref="K20:K21"/>
    <mergeCell ref="L20:L21"/>
    <mergeCell ref="M20:M21"/>
    <mergeCell ref="N20:N21"/>
    <mergeCell ref="A18:A19"/>
    <mergeCell ref="E18:E19"/>
    <mergeCell ref="K18:K19"/>
    <mergeCell ref="L18:L19"/>
    <mergeCell ref="M18:M19"/>
    <mergeCell ref="B18:B19"/>
    <mergeCell ref="C18:C19"/>
    <mergeCell ref="D18:D19"/>
    <mergeCell ref="B20:B21"/>
    <mergeCell ref="N22:N23"/>
    <mergeCell ref="A24:A25"/>
    <mergeCell ref="E24:E25"/>
    <mergeCell ref="K24:K25"/>
    <mergeCell ref="L24:L25"/>
    <mergeCell ref="M24:M25"/>
    <mergeCell ref="N24:N25"/>
    <mergeCell ref="A22:A23"/>
    <mergeCell ref="E22:E23"/>
    <mergeCell ref="K22:K23"/>
    <mergeCell ref="L22:L23"/>
    <mergeCell ref="M22:M23"/>
    <mergeCell ref="B24:B25"/>
    <mergeCell ref="C24:C25"/>
    <mergeCell ref="D24:D25"/>
    <mergeCell ref="D6:D7"/>
    <mergeCell ref="B8:B9"/>
    <mergeCell ref="C8:C9"/>
    <mergeCell ref="D8:D9"/>
    <mergeCell ref="B10:B11"/>
    <mergeCell ref="C10:C11"/>
    <mergeCell ref="D10:D11"/>
    <mergeCell ref="C20:C21"/>
    <mergeCell ref="D20:D21"/>
    <mergeCell ref="B22:B23"/>
    <mergeCell ref="C22:C23"/>
    <mergeCell ref="D22:D23"/>
  </mergeCells>
  <phoneticPr fontId="1"/>
  <dataValidations count="2">
    <dataValidation type="list" allowBlank="1" showInputMessage="1" showErrorMessage="1" sqref="F11:I11 F7:I7 F5:I5 F9:I9 F23:J23 F21:J21 F25:J25 F19:J19 F17:J17">
      <formula1>"0,1,2,3"</formula1>
    </dataValidation>
    <dataValidation type="list" allowBlank="1" showInputMessage="1" showErrorMessage="1" sqref="F6:I6 F4:I4 F10:I10 F8:I8 F16:J16 F20:J20 F24:J24 F18:J18 G22:J22">
      <formula1>"○,×"</formula1>
    </dataValidation>
  </dataValidations>
  <pageMargins left="0.11811023622047245" right="0.11811023622047245" top="0.74803149606299213" bottom="0.74803149606299213" header="0.31496062992125984" footer="0.31496062992125984"/>
  <pageSetup paperSize="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4"/>
  <sheetViews>
    <sheetView topLeftCell="A12" zoomScale="120" zoomScaleNormal="120" workbookViewId="0">
      <selection activeCell="J22" sqref="J22"/>
    </sheetView>
  </sheetViews>
  <sheetFormatPr defaultColWidth="8.875" defaultRowHeight="14.25" x14ac:dyDescent="0.15"/>
  <cols>
    <col min="1" max="4" width="5.625" style="1" customWidth="1"/>
    <col min="5" max="5" width="20.5" style="1" customWidth="1"/>
    <col min="6" max="9" width="7.5" style="1" customWidth="1"/>
    <col min="10" max="14" width="5.625" style="1" customWidth="1"/>
    <col min="15" max="15" width="8.875" style="1"/>
    <col min="16" max="16" width="7.5" style="1" customWidth="1"/>
    <col min="17" max="17" width="5.875" style="1" customWidth="1"/>
    <col min="18" max="18" width="22.625" style="1" customWidth="1"/>
    <col min="19" max="16384" width="8.875" style="1"/>
  </cols>
  <sheetData>
    <row r="1" spans="1:22" ht="30" customHeight="1" x14ac:dyDescent="0.15">
      <c r="A1" s="70" t="s">
        <v>119</v>
      </c>
      <c r="B1" s="70"/>
      <c r="C1" s="70"/>
      <c r="D1" s="70"/>
      <c r="E1" s="71"/>
      <c r="F1" s="71"/>
      <c r="G1" s="71"/>
      <c r="H1" s="71"/>
      <c r="I1" s="71"/>
      <c r="J1" s="71"/>
      <c r="K1" s="71"/>
      <c r="L1" s="71"/>
      <c r="M1" s="71"/>
    </row>
    <row r="2" spans="1:22" ht="121.9" customHeight="1" x14ac:dyDescent="0.15">
      <c r="A2" s="22" t="s">
        <v>123</v>
      </c>
      <c r="B2" s="28" t="s">
        <v>121</v>
      </c>
      <c r="C2" s="28" t="s">
        <v>122</v>
      </c>
      <c r="D2" s="22" t="s">
        <v>124</v>
      </c>
      <c r="E2" s="5" t="s">
        <v>88</v>
      </c>
      <c r="F2" s="6" t="s">
        <v>37</v>
      </c>
      <c r="G2" s="6" t="s">
        <v>38</v>
      </c>
      <c r="H2" s="7" t="s">
        <v>39</v>
      </c>
      <c r="I2" s="8" t="s">
        <v>44</v>
      </c>
      <c r="J2" s="4" t="s">
        <v>1</v>
      </c>
      <c r="K2" s="4" t="s">
        <v>2</v>
      </c>
      <c r="L2" s="4" t="s">
        <v>3</v>
      </c>
      <c r="M2" s="4" t="s">
        <v>4</v>
      </c>
      <c r="P2" s="87"/>
      <c r="Q2" s="87"/>
      <c r="R2" s="87"/>
    </row>
    <row r="3" spans="1:22" ht="15" customHeight="1" x14ac:dyDescent="0.15">
      <c r="A3" s="72" t="s">
        <v>96</v>
      </c>
      <c r="B3" s="73">
        <v>8</v>
      </c>
      <c r="C3" s="73">
        <v>0</v>
      </c>
      <c r="D3" s="73">
        <v>19</v>
      </c>
      <c r="E3" s="84" t="s">
        <v>73</v>
      </c>
      <c r="F3" s="15"/>
      <c r="G3" s="15" t="s">
        <v>150</v>
      </c>
      <c r="H3" s="15" t="s">
        <v>149</v>
      </c>
      <c r="I3" s="15" t="s">
        <v>149</v>
      </c>
      <c r="J3" s="73">
        <f>COUNTIF(F3:I3,"○")</f>
        <v>2</v>
      </c>
      <c r="K3" s="73">
        <f>COUNTIF(F3:I3,"×")</f>
        <v>1</v>
      </c>
      <c r="L3" s="73">
        <f>SUM(F4:I4)</f>
        <v>5</v>
      </c>
      <c r="M3" s="88">
        <f>_xlfn.RANK.EQ(O3,$O$2:$O$11)</f>
        <v>2</v>
      </c>
      <c r="O3" s="42">
        <f>J3*1000+L3</f>
        <v>2005</v>
      </c>
      <c r="P3" s="12"/>
      <c r="Q3" s="11"/>
      <c r="R3" s="13"/>
      <c r="S3" s="14"/>
      <c r="T3" s="14"/>
      <c r="U3" s="14"/>
    </row>
    <row r="4" spans="1:22" ht="15" customHeight="1" x14ac:dyDescent="0.15">
      <c r="A4" s="72"/>
      <c r="B4" s="74"/>
      <c r="C4" s="74"/>
      <c r="D4" s="74"/>
      <c r="E4" s="85"/>
      <c r="F4" s="16"/>
      <c r="G4" s="16">
        <v>1</v>
      </c>
      <c r="H4" s="16">
        <v>2</v>
      </c>
      <c r="I4" s="16">
        <v>2</v>
      </c>
      <c r="J4" s="74"/>
      <c r="K4" s="74"/>
      <c r="L4" s="74"/>
      <c r="M4" s="89"/>
      <c r="O4" s="42"/>
      <c r="P4" s="12"/>
      <c r="Q4" s="11"/>
      <c r="R4" s="13"/>
      <c r="S4" s="14"/>
      <c r="T4" s="14"/>
      <c r="U4" s="14"/>
    </row>
    <row r="5" spans="1:22" ht="15" customHeight="1" x14ac:dyDescent="0.15">
      <c r="A5" s="72" t="s">
        <v>97</v>
      </c>
      <c r="B5" s="73">
        <v>6</v>
      </c>
      <c r="C5" s="73">
        <v>2</v>
      </c>
      <c r="D5" s="73">
        <v>16</v>
      </c>
      <c r="E5" s="84" t="s">
        <v>39</v>
      </c>
      <c r="F5" s="15" t="s">
        <v>149</v>
      </c>
      <c r="G5" s="15"/>
      <c r="H5" s="15" t="s">
        <v>149</v>
      </c>
      <c r="I5" s="15" t="s">
        <v>149</v>
      </c>
      <c r="J5" s="73">
        <f>COUNTIF(F5:I5,"○")</f>
        <v>3</v>
      </c>
      <c r="K5" s="73">
        <f>COUNTIF(F5:I5,"×")</f>
        <v>0</v>
      </c>
      <c r="L5" s="73">
        <f>SUM(F6:I6)</f>
        <v>6</v>
      </c>
      <c r="M5" s="88">
        <f t="shared" ref="M5" si="0">_xlfn.RANK.EQ(O5,$O$2:$O$11)</f>
        <v>1</v>
      </c>
      <c r="O5" s="42">
        <f t="shared" ref="O5" si="1">J5*1000+L5</f>
        <v>3006</v>
      </c>
      <c r="P5" s="12"/>
      <c r="Q5" s="11"/>
      <c r="R5" s="13"/>
      <c r="S5" s="14"/>
      <c r="T5" s="14"/>
      <c r="U5" s="14"/>
    </row>
    <row r="6" spans="1:22" ht="15" customHeight="1" x14ac:dyDescent="0.15">
      <c r="A6" s="72"/>
      <c r="B6" s="74"/>
      <c r="C6" s="74"/>
      <c r="D6" s="74"/>
      <c r="E6" s="85"/>
      <c r="F6" s="16">
        <v>2</v>
      </c>
      <c r="G6" s="16"/>
      <c r="H6" s="16">
        <v>2</v>
      </c>
      <c r="I6" s="16">
        <v>2</v>
      </c>
      <c r="J6" s="74"/>
      <c r="K6" s="74"/>
      <c r="L6" s="74"/>
      <c r="M6" s="89"/>
      <c r="O6" s="42"/>
      <c r="P6" s="12"/>
      <c r="Q6" s="11"/>
      <c r="R6" s="13"/>
      <c r="S6" s="14"/>
      <c r="T6" s="14"/>
      <c r="U6" s="14"/>
    </row>
    <row r="7" spans="1:22" ht="15" customHeight="1" x14ac:dyDescent="0.15">
      <c r="A7" s="72" t="s">
        <v>98</v>
      </c>
      <c r="B7" s="73">
        <v>6</v>
      </c>
      <c r="C7" s="73">
        <v>2</v>
      </c>
      <c r="D7" s="73">
        <v>15</v>
      </c>
      <c r="E7" s="84" t="s">
        <v>41</v>
      </c>
      <c r="F7" s="15" t="s">
        <v>150</v>
      </c>
      <c r="G7" s="15" t="s">
        <v>150</v>
      </c>
      <c r="H7" s="15"/>
      <c r="I7" s="15" t="s">
        <v>149</v>
      </c>
      <c r="J7" s="73">
        <f>COUNTIF(F7:I7,"○")</f>
        <v>1</v>
      </c>
      <c r="K7" s="73">
        <f>COUNTIF(F7:I7,"×")</f>
        <v>2</v>
      </c>
      <c r="L7" s="73">
        <f>SUM(F8:I8)</f>
        <v>5</v>
      </c>
      <c r="M7" s="88">
        <f t="shared" ref="M7" si="2">_xlfn.RANK.EQ(O7,$O$2:$O$11)</f>
        <v>3</v>
      </c>
      <c r="O7" s="42">
        <f t="shared" ref="O7" si="3">J7*1000+L7</f>
        <v>1005</v>
      </c>
      <c r="P7" s="12"/>
      <c r="Q7" s="11"/>
      <c r="R7" s="13"/>
      <c r="S7" s="14"/>
      <c r="T7" s="14"/>
      <c r="U7" s="14"/>
    </row>
    <row r="8" spans="1:22" ht="15" customHeight="1" x14ac:dyDescent="0.15">
      <c r="A8" s="72"/>
      <c r="B8" s="74"/>
      <c r="C8" s="74"/>
      <c r="D8" s="74"/>
      <c r="E8" s="85"/>
      <c r="F8" s="16">
        <v>1</v>
      </c>
      <c r="G8" s="16">
        <v>1</v>
      </c>
      <c r="H8" s="16"/>
      <c r="I8" s="16">
        <v>3</v>
      </c>
      <c r="J8" s="74"/>
      <c r="K8" s="74"/>
      <c r="L8" s="74"/>
      <c r="M8" s="89"/>
      <c r="O8" s="42"/>
      <c r="P8" s="12"/>
      <c r="Q8" s="11"/>
      <c r="R8" s="13"/>
      <c r="S8" s="14"/>
      <c r="T8" s="14"/>
      <c r="U8" s="14"/>
    </row>
    <row r="9" spans="1:22" ht="15" customHeight="1" x14ac:dyDescent="0.15">
      <c r="A9" s="72" t="s">
        <v>99</v>
      </c>
      <c r="B9" s="73">
        <v>5</v>
      </c>
      <c r="C9" s="73">
        <v>3</v>
      </c>
      <c r="D9" s="73">
        <v>14</v>
      </c>
      <c r="E9" s="84" t="s">
        <v>42</v>
      </c>
      <c r="F9" s="15" t="s">
        <v>150</v>
      </c>
      <c r="G9" s="15" t="s">
        <v>150</v>
      </c>
      <c r="H9" s="15" t="s">
        <v>150</v>
      </c>
      <c r="I9" s="15"/>
      <c r="J9" s="73">
        <f>COUNTIF(F9:I9,"○")</f>
        <v>0</v>
      </c>
      <c r="K9" s="73">
        <f>COUNTIF(F9:I9,"×")</f>
        <v>3</v>
      </c>
      <c r="L9" s="73">
        <f>SUM(F10:I10)</f>
        <v>2</v>
      </c>
      <c r="M9" s="88">
        <f t="shared" ref="M9" si="4">_xlfn.RANK.EQ(O9,$O$2:$O$11)</f>
        <v>4</v>
      </c>
      <c r="O9" s="42">
        <f t="shared" ref="O9" si="5">J9*1000+L9</f>
        <v>2</v>
      </c>
      <c r="P9" s="12"/>
      <c r="Q9" s="11"/>
      <c r="R9" s="13"/>
      <c r="S9" s="14"/>
      <c r="T9" s="14"/>
      <c r="U9" s="14"/>
    </row>
    <row r="10" spans="1:22" ht="15" customHeight="1" x14ac:dyDescent="0.15">
      <c r="A10" s="72"/>
      <c r="B10" s="74"/>
      <c r="C10" s="74"/>
      <c r="D10" s="74"/>
      <c r="E10" s="85"/>
      <c r="F10" s="16">
        <v>1</v>
      </c>
      <c r="G10" s="16">
        <v>1</v>
      </c>
      <c r="H10" s="16">
        <v>0</v>
      </c>
      <c r="I10" s="16"/>
      <c r="J10" s="74"/>
      <c r="K10" s="74"/>
      <c r="L10" s="74"/>
      <c r="M10" s="89"/>
      <c r="O10" s="42"/>
      <c r="P10" s="12"/>
      <c r="Q10" s="11"/>
      <c r="R10" s="13"/>
      <c r="S10" s="14"/>
      <c r="T10" s="14"/>
      <c r="U10" s="14"/>
    </row>
    <row r="13" spans="1:22" ht="30" customHeight="1" x14ac:dyDescent="0.15">
      <c r="A13" s="81" t="s">
        <v>120</v>
      </c>
      <c r="B13" s="81"/>
      <c r="C13" s="81"/>
      <c r="D13" s="81"/>
      <c r="E13" s="82"/>
      <c r="F13" s="82"/>
      <c r="G13" s="82"/>
      <c r="H13" s="82"/>
      <c r="I13" s="82"/>
      <c r="J13" s="82"/>
      <c r="K13" s="82"/>
      <c r="L13" s="82"/>
      <c r="M13" s="82"/>
      <c r="N13" s="19"/>
    </row>
    <row r="14" spans="1:22" ht="123" customHeight="1" x14ac:dyDescent="0.15">
      <c r="A14" s="22" t="s">
        <v>123</v>
      </c>
      <c r="B14" s="22" t="s">
        <v>121</v>
      </c>
      <c r="C14" s="22" t="s">
        <v>122</v>
      </c>
      <c r="D14" s="22" t="s">
        <v>124</v>
      </c>
      <c r="E14" s="5" t="s">
        <v>89</v>
      </c>
      <c r="F14" s="6" t="s">
        <v>37</v>
      </c>
      <c r="G14" s="6" t="s">
        <v>38</v>
      </c>
      <c r="H14" s="26" t="s">
        <v>40</v>
      </c>
      <c r="I14" s="26" t="s">
        <v>44</v>
      </c>
      <c r="J14" s="26" t="s">
        <v>43</v>
      </c>
      <c r="K14" s="4" t="s">
        <v>1</v>
      </c>
      <c r="L14" s="4" t="s">
        <v>2</v>
      </c>
      <c r="M14" s="4" t="s">
        <v>3</v>
      </c>
      <c r="N14" s="41" t="s">
        <v>4</v>
      </c>
      <c r="Q14" s="87"/>
      <c r="R14" s="87"/>
      <c r="S14" s="87"/>
    </row>
    <row r="15" spans="1:22" ht="15" customHeight="1" x14ac:dyDescent="0.15">
      <c r="A15" s="73" t="s">
        <v>100</v>
      </c>
      <c r="B15" s="73">
        <v>4</v>
      </c>
      <c r="C15" s="73">
        <v>4</v>
      </c>
      <c r="D15" s="73">
        <v>11</v>
      </c>
      <c r="E15" s="84" t="s">
        <v>37</v>
      </c>
      <c r="F15" s="15"/>
      <c r="G15" s="15" t="s">
        <v>149</v>
      </c>
      <c r="H15" s="15" t="s">
        <v>149</v>
      </c>
      <c r="I15" s="15" t="s">
        <v>149</v>
      </c>
      <c r="J15" s="15" t="s">
        <v>149</v>
      </c>
      <c r="K15" s="73">
        <f>COUNTIF(F15:J15,"○")</f>
        <v>4</v>
      </c>
      <c r="L15" s="73">
        <f>COUNTIF(F15:J15,"×")</f>
        <v>0</v>
      </c>
      <c r="M15" s="73">
        <f>SUM(F16:J16)</f>
        <v>10</v>
      </c>
      <c r="N15" s="88">
        <f>_xlfn.RANK.EQ(O15,$O$15:$O$24)</f>
        <v>1</v>
      </c>
      <c r="O15" s="42">
        <f>K15*100+M15</f>
        <v>410</v>
      </c>
      <c r="P15" s="9"/>
      <c r="Q15" s="10"/>
      <c r="R15" s="11"/>
      <c r="S15" s="11"/>
      <c r="T15" s="11"/>
      <c r="U15" s="11"/>
      <c r="V15" s="11"/>
    </row>
    <row r="16" spans="1:22" ht="15" customHeight="1" x14ac:dyDescent="0.15">
      <c r="A16" s="74"/>
      <c r="B16" s="74"/>
      <c r="C16" s="74"/>
      <c r="D16" s="74"/>
      <c r="E16" s="85"/>
      <c r="F16" s="16"/>
      <c r="G16" s="16">
        <v>3</v>
      </c>
      <c r="H16" s="16">
        <v>2</v>
      </c>
      <c r="I16" s="16">
        <v>3</v>
      </c>
      <c r="J16" s="16">
        <v>2</v>
      </c>
      <c r="K16" s="74"/>
      <c r="L16" s="74"/>
      <c r="M16" s="74"/>
      <c r="N16" s="89"/>
      <c r="Q16" s="12"/>
      <c r="R16" s="11"/>
      <c r="S16" s="13"/>
      <c r="T16" s="14"/>
      <c r="U16" s="14"/>
      <c r="V16" s="14"/>
    </row>
    <row r="17" spans="1:22" ht="15" customHeight="1" x14ac:dyDescent="0.15">
      <c r="A17" s="73" t="s">
        <v>101</v>
      </c>
      <c r="B17" s="73">
        <v>2</v>
      </c>
      <c r="C17" s="73">
        <v>6</v>
      </c>
      <c r="D17" s="73">
        <v>10</v>
      </c>
      <c r="E17" s="84" t="s">
        <v>38</v>
      </c>
      <c r="F17" s="15" t="s">
        <v>150</v>
      </c>
      <c r="G17" s="15"/>
      <c r="H17" s="15" t="s">
        <v>150</v>
      </c>
      <c r="I17" s="15" t="s">
        <v>149</v>
      </c>
      <c r="J17" s="15" t="s">
        <v>149</v>
      </c>
      <c r="K17" s="73">
        <f t="shared" ref="K17" si="6">COUNTIF(F17:J17,"○")</f>
        <v>2</v>
      </c>
      <c r="L17" s="73">
        <f t="shared" ref="L17" si="7">COUNTIF(F17:J17,"×")</f>
        <v>2</v>
      </c>
      <c r="M17" s="73">
        <f t="shared" ref="M17" si="8">SUM(F18:J18)</f>
        <v>5</v>
      </c>
      <c r="N17" s="76">
        <f t="shared" ref="N17" si="9">_xlfn.RANK.EQ(O17,$O$15:$O$24)</f>
        <v>3</v>
      </c>
      <c r="O17" s="42">
        <f t="shared" ref="O17" si="10">K17*100+M17</f>
        <v>205</v>
      </c>
      <c r="Q17" s="12"/>
      <c r="R17" s="11"/>
      <c r="S17" s="13"/>
      <c r="T17" s="14"/>
      <c r="U17" s="14"/>
      <c r="V17" s="14"/>
    </row>
    <row r="18" spans="1:22" ht="15" customHeight="1" x14ac:dyDescent="0.15">
      <c r="A18" s="74"/>
      <c r="B18" s="74"/>
      <c r="C18" s="74"/>
      <c r="D18" s="74"/>
      <c r="E18" s="85"/>
      <c r="F18" s="16">
        <v>0</v>
      </c>
      <c r="G18" s="16"/>
      <c r="H18" s="16">
        <v>1</v>
      </c>
      <c r="I18" s="16">
        <v>2</v>
      </c>
      <c r="J18" s="16">
        <v>2</v>
      </c>
      <c r="K18" s="74"/>
      <c r="L18" s="74"/>
      <c r="M18" s="74"/>
      <c r="N18" s="76"/>
      <c r="Q18" s="12"/>
      <c r="R18" s="11"/>
      <c r="S18" s="13"/>
      <c r="T18" s="14"/>
      <c r="U18" s="14"/>
      <c r="V18" s="14"/>
    </row>
    <row r="19" spans="1:22" ht="15" customHeight="1" x14ac:dyDescent="0.15">
      <c r="A19" s="73" t="s">
        <v>102</v>
      </c>
      <c r="B19" s="73">
        <v>2</v>
      </c>
      <c r="C19" s="73">
        <v>6</v>
      </c>
      <c r="D19" s="73">
        <v>7</v>
      </c>
      <c r="E19" s="84" t="s">
        <v>40</v>
      </c>
      <c r="F19" s="15" t="s">
        <v>150</v>
      </c>
      <c r="G19" s="15" t="s">
        <v>149</v>
      </c>
      <c r="H19" s="15"/>
      <c r="I19" s="15" t="s">
        <v>149</v>
      </c>
      <c r="J19" s="15" t="s">
        <v>149</v>
      </c>
      <c r="K19" s="73">
        <f t="shared" ref="K19" si="11">COUNTIF(F19:J19,"○")</f>
        <v>3</v>
      </c>
      <c r="L19" s="73">
        <f t="shared" ref="L19" si="12">COUNTIF(F19:J19,"×")</f>
        <v>1</v>
      </c>
      <c r="M19" s="73">
        <f t="shared" ref="M19" si="13">SUM(F20:J20)</f>
        <v>8</v>
      </c>
      <c r="N19" s="76">
        <f t="shared" ref="N19" si="14">_xlfn.RANK.EQ(O19,$O$15:$O$24)</f>
        <v>2</v>
      </c>
      <c r="O19" s="42">
        <f t="shared" ref="O19" si="15">K19*100+M19</f>
        <v>308</v>
      </c>
      <c r="Q19" s="12"/>
      <c r="R19" s="11"/>
    </row>
    <row r="20" spans="1:22" ht="15" customHeight="1" x14ac:dyDescent="0.15">
      <c r="A20" s="74"/>
      <c r="B20" s="74"/>
      <c r="C20" s="74"/>
      <c r="D20" s="74"/>
      <c r="E20" s="85"/>
      <c r="F20" s="16">
        <v>1</v>
      </c>
      <c r="G20" s="16">
        <v>2</v>
      </c>
      <c r="H20" s="16"/>
      <c r="I20" s="16">
        <v>3</v>
      </c>
      <c r="J20" s="16">
        <v>2</v>
      </c>
      <c r="K20" s="74"/>
      <c r="L20" s="74"/>
      <c r="M20" s="74"/>
      <c r="N20" s="76"/>
      <c r="P20" s="9"/>
      <c r="Q20" s="12"/>
      <c r="R20" s="11"/>
    </row>
    <row r="21" spans="1:22" ht="15" customHeight="1" x14ac:dyDescent="0.15">
      <c r="A21" s="73" t="s">
        <v>103</v>
      </c>
      <c r="B21" s="73">
        <v>2</v>
      </c>
      <c r="C21" s="73">
        <v>6</v>
      </c>
      <c r="D21" s="73">
        <v>7</v>
      </c>
      <c r="E21" s="84" t="s">
        <v>44</v>
      </c>
      <c r="F21" s="15" t="s">
        <v>150</v>
      </c>
      <c r="G21" s="15" t="s">
        <v>150</v>
      </c>
      <c r="H21" s="15" t="s">
        <v>150</v>
      </c>
      <c r="I21" s="15"/>
      <c r="J21" s="15" t="s">
        <v>150</v>
      </c>
      <c r="K21" s="73">
        <f t="shared" ref="K21" si="16">COUNTIF(F21:J21,"○")</f>
        <v>0</v>
      </c>
      <c r="L21" s="73">
        <f t="shared" ref="L21" si="17">COUNTIF(F21:J21,"×")</f>
        <v>4</v>
      </c>
      <c r="M21" s="73">
        <f t="shared" ref="M21" si="18">SUM(F22:J22)</f>
        <v>2</v>
      </c>
      <c r="N21" s="76">
        <f t="shared" ref="N21" si="19">_xlfn.RANK.EQ(O21,$O$15:$O$24)</f>
        <v>5</v>
      </c>
      <c r="O21" s="42">
        <f t="shared" ref="O21" si="20">K21*100+M21</f>
        <v>2</v>
      </c>
      <c r="P21" s="9">
        <f>K21*100+M21</f>
        <v>2</v>
      </c>
      <c r="Q21" s="12"/>
      <c r="R21" s="11"/>
      <c r="S21" s="13"/>
      <c r="T21" s="14"/>
      <c r="U21" s="14"/>
      <c r="V21" s="14"/>
    </row>
    <row r="22" spans="1:22" ht="15" customHeight="1" x14ac:dyDescent="0.15">
      <c r="A22" s="74"/>
      <c r="B22" s="74"/>
      <c r="C22" s="74"/>
      <c r="D22" s="74"/>
      <c r="E22" s="85"/>
      <c r="F22" s="16">
        <v>0</v>
      </c>
      <c r="G22" s="16">
        <v>1</v>
      </c>
      <c r="H22" s="16">
        <v>0</v>
      </c>
      <c r="I22" s="16"/>
      <c r="J22" s="16">
        <v>1</v>
      </c>
      <c r="K22" s="74"/>
      <c r="L22" s="74"/>
      <c r="M22" s="74"/>
      <c r="N22" s="76"/>
      <c r="P22" s="9"/>
      <c r="Q22" s="12"/>
      <c r="R22" s="11"/>
      <c r="S22" s="13"/>
      <c r="T22" s="14"/>
      <c r="U22" s="14"/>
      <c r="V22" s="14"/>
    </row>
    <row r="23" spans="1:22" ht="15" customHeight="1" x14ac:dyDescent="0.15">
      <c r="A23" s="73" t="s">
        <v>104</v>
      </c>
      <c r="B23" s="73">
        <v>1</v>
      </c>
      <c r="C23" s="73">
        <v>7</v>
      </c>
      <c r="D23" s="73">
        <v>5</v>
      </c>
      <c r="E23" s="80" t="s">
        <v>43</v>
      </c>
      <c r="F23" s="15" t="s">
        <v>150</v>
      </c>
      <c r="G23" s="15" t="s">
        <v>150</v>
      </c>
      <c r="H23" s="15" t="s">
        <v>150</v>
      </c>
      <c r="I23" s="15" t="s">
        <v>149</v>
      </c>
      <c r="J23" s="15"/>
      <c r="K23" s="73">
        <f t="shared" ref="K23" si="21">COUNTIF(F23:J23,"○")</f>
        <v>1</v>
      </c>
      <c r="L23" s="73">
        <f t="shared" ref="L23" si="22">COUNTIF(F23:J23,"×")</f>
        <v>3</v>
      </c>
      <c r="M23" s="73">
        <f t="shared" ref="M23" si="23">SUM(F24:J24)</f>
        <v>5</v>
      </c>
      <c r="N23" s="76">
        <f t="shared" ref="N23" si="24">_xlfn.RANK.EQ(O23,$O$15:$O$24)</f>
        <v>4</v>
      </c>
      <c r="O23" s="42">
        <f t="shared" ref="O23" si="25">K23*100+M23</f>
        <v>105</v>
      </c>
      <c r="P23" s="9">
        <f>K23*100+M23</f>
        <v>105</v>
      </c>
    </row>
    <row r="24" spans="1:22" ht="15" customHeight="1" x14ac:dyDescent="0.15">
      <c r="A24" s="74"/>
      <c r="B24" s="74"/>
      <c r="C24" s="74"/>
      <c r="D24" s="74"/>
      <c r="E24" s="80"/>
      <c r="F24" s="16">
        <v>1</v>
      </c>
      <c r="G24" s="16">
        <v>1</v>
      </c>
      <c r="H24" s="16">
        <v>1</v>
      </c>
      <c r="I24" s="16">
        <v>2</v>
      </c>
      <c r="J24" s="16"/>
      <c r="K24" s="74"/>
      <c r="L24" s="74"/>
      <c r="M24" s="74"/>
      <c r="N24" s="76"/>
      <c r="P24" s="9"/>
    </row>
  </sheetData>
  <mergeCells count="85">
    <mergeCell ref="K7:K8"/>
    <mergeCell ref="L7:L8"/>
    <mergeCell ref="A3:A4"/>
    <mergeCell ref="E3:E4"/>
    <mergeCell ref="J3:J4"/>
    <mergeCell ref="K3:K4"/>
    <mergeCell ref="L3:L4"/>
    <mergeCell ref="B3:B4"/>
    <mergeCell ref="C3:C4"/>
    <mergeCell ref="D3:D4"/>
    <mergeCell ref="B5:B6"/>
    <mergeCell ref="C5:C6"/>
    <mergeCell ref="Q14:S14"/>
    <mergeCell ref="A5:A6"/>
    <mergeCell ref="E5:E6"/>
    <mergeCell ref="J5:J6"/>
    <mergeCell ref="K9:K10"/>
    <mergeCell ref="L9:L10"/>
    <mergeCell ref="M9:M10"/>
    <mergeCell ref="A9:A10"/>
    <mergeCell ref="M7:M8"/>
    <mergeCell ref="E9:E10"/>
    <mergeCell ref="B7:B8"/>
    <mergeCell ref="C7:C8"/>
    <mergeCell ref="D7:D8"/>
    <mergeCell ref="A7:A8"/>
    <mergeCell ref="E7:E8"/>
    <mergeCell ref="J7:J8"/>
    <mergeCell ref="P2:R2"/>
    <mergeCell ref="L5:L6"/>
    <mergeCell ref="M5:M6"/>
    <mergeCell ref="K5:K6"/>
    <mergeCell ref="A1:M1"/>
    <mergeCell ref="D5:D6"/>
    <mergeCell ref="M3:M4"/>
    <mergeCell ref="B19:B20"/>
    <mergeCell ref="C19:C20"/>
    <mergeCell ref="D19:D20"/>
    <mergeCell ref="B21:B22"/>
    <mergeCell ref="C21:C22"/>
    <mergeCell ref="D21:D22"/>
    <mergeCell ref="K15:K16"/>
    <mergeCell ref="B17:B18"/>
    <mergeCell ref="C17:C18"/>
    <mergeCell ref="D17:D18"/>
    <mergeCell ref="A17:A18"/>
    <mergeCell ref="E17:E18"/>
    <mergeCell ref="K17:K18"/>
    <mergeCell ref="A23:A24"/>
    <mergeCell ref="E23:E24"/>
    <mergeCell ref="K23:K24"/>
    <mergeCell ref="B23:B24"/>
    <mergeCell ref="C23:C24"/>
    <mergeCell ref="D23:D24"/>
    <mergeCell ref="N23:N24"/>
    <mergeCell ref="N17:N18"/>
    <mergeCell ref="N19:N20"/>
    <mergeCell ref="N21:N22"/>
    <mergeCell ref="L15:L16"/>
    <mergeCell ref="M15:M16"/>
    <mergeCell ref="N15:N16"/>
    <mergeCell ref="L19:L20"/>
    <mergeCell ref="M19:M20"/>
    <mergeCell ref="L17:L18"/>
    <mergeCell ref="M17:M18"/>
    <mergeCell ref="L23:L24"/>
    <mergeCell ref="M23:M24"/>
    <mergeCell ref="L21:L22"/>
    <mergeCell ref="M21:M22"/>
    <mergeCell ref="A19:A20"/>
    <mergeCell ref="E19:E20"/>
    <mergeCell ref="K19:K20"/>
    <mergeCell ref="A21:A22"/>
    <mergeCell ref="B9:B10"/>
    <mergeCell ref="C9:C10"/>
    <mergeCell ref="D9:D10"/>
    <mergeCell ref="B15:B16"/>
    <mergeCell ref="C15:C16"/>
    <mergeCell ref="D15:D16"/>
    <mergeCell ref="A13:M13"/>
    <mergeCell ref="J9:J10"/>
    <mergeCell ref="E21:E22"/>
    <mergeCell ref="K21:K22"/>
    <mergeCell ref="A15:A16"/>
    <mergeCell ref="E15:E16"/>
  </mergeCells>
  <phoneticPr fontId="2"/>
  <dataValidations count="2">
    <dataValidation type="list" allowBlank="1" showInputMessage="1" showErrorMessage="1" sqref="F8:I8 F10:I10 F6:I6 F4:I4 F20:J20 F24:J24 F16:J16 F18:J18 F22:J22">
      <formula1>"0,1,2,3"</formula1>
    </dataValidation>
    <dataValidation type="list" allowBlank="1" showInputMessage="1" showErrorMessage="1" sqref="F5:I5 F3:I3 F7:I7 F9:I9 F19:J19 F23:J23 F17:J17 F15:J15 F21:J21">
      <formula1>"○,×"</formula1>
    </dataValidation>
  </dataValidations>
  <pageMargins left="0.11811023622047245" right="0.11811023622047245" top="0.74803149606299213" bottom="0.74803149606299213" header="0.31496062992125984" footer="0.31496062992125984"/>
  <pageSetup paperSize="9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V28"/>
  <sheetViews>
    <sheetView zoomScale="125" zoomScaleNormal="125" workbookViewId="0">
      <selection activeCell="H25" sqref="H25"/>
    </sheetView>
  </sheetViews>
  <sheetFormatPr defaultColWidth="8.875" defaultRowHeight="14.25" x14ac:dyDescent="0.15"/>
  <cols>
    <col min="1" max="4" width="4.625" style="1" customWidth="1"/>
    <col min="5" max="5" width="20.5" style="1" customWidth="1"/>
    <col min="6" max="10" width="7.5" style="1" customWidth="1"/>
    <col min="11" max="14" width="4.625" style="1" customWidth="1"/>
    <col min="15" max="15" width="3.125" style="1" customWidth="1"/>
    <col min="16" max="16" width="8.875" style="1"/>
    <col min="17" max="17" width="7.5" style="1" customWidth="1"/>
    <col min="18" max="18" width="5.875" style="1" customWidth="1"/>
    <col min="19" max="19" width="22.625" style="1" customWidth="1"/>
    <col min="20" max="16384" width="8.875" style="1"/>
  </cols>
  <sheetData>
    <row r="1" spans="1:22" ht="35.450000000000003" customHeight="1" x14ac:dyDescent="0.15">
      <c r="A1" s="70" t="s">
        <v>112</v>
      </c>
      <c r="B1" s="70"/>
      <c r="C1" s="70"/>
      <c r="D1" s="70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22" x14ac:dyDescent="0.15">
      <c r="A2" s="2"/>
      <c r="B2" s="2"/>
      <c r="C2" s="2"/>
      <c r="D2" s="2"/>
      <c r="E2" s="3"/>
      <c r="F2" s="4">
        <v>1</v>
      </c>
      <c r="G2" s="4">
        <v>2</v>
      </c>
      <c r="H2" s="4">
        <v>3</v>
      </c>
      <c r="I2" s="4">
        <v>4</v>
      </c>
      <c r="J2" s="4">
        <v>5</v>
      </c>
      <c r="K2" s="73" t="s">
        <v>1</v>
      </c>
      <c r="L2" s="73" t="s">
        <v>2</v>
      </c>
      <c r="M2" s="73" t="s">
        <v>3</v>
      </c>
      <c r="N2" s="73" t="s">
        <v>4</v>
      </c>
    </row>
    <row r="3" spans="1:22" ht="120.6" customHeight="1" x14ac:dyDescent="0.15">
      <c r="A3" s="22" t="s">
        <v>123</v>
      </c>
      <c r="B3" s="28" t="s">
        <v>121</v>
      </c>
      <c r="C3" s="28" t="s">
        <v>122</v>
      </c>
      <c r="D3" s="22" t="s">
        <v>124</v>
      </c>
      <c r="E3" s="20" t="s">
        <v>90</v>
      </c>
      <c r="F3" s="29" t="s">
        <v>48</v>
      </c>
      <c r="G3" s="29" t="s">
        <v>49</v>
      </c>
      <c r="H3" s="30" t="s">
        <v>76</v>
      </c>
      <c r="I3" s="29" t="s">
        <v>47</v>
      </c>
      <c r="J3" s="31" t="s">
        <v>77</v>
      </c>
      <c r="K3" s="74"/>
      <c r="L3" s="74"/>
      <c r="M3" s="74"/>
      <c r="N3" s="74"/>
      <c r="Q3" s="87"/>
      <c r="R3" s="87"/>
      <c r="S3" s="87"/>
    </row>
    <row r="4" spans="1:22" ht="15" customHeight="1" x14ac:dyDescent="0.15">
      <c r="A4" s="72" t="s">
        <v>96</v>
      </c>
      <c r="B4" s="73">
        <v>8</v>
      </c>
      <c r="C4" s="73">
        <v>1</v>
      </c>
      <c r="D4" s="73">
        <v>20</v>
      </c>
      <c r="E4" s="80" t="s">
        <v>48</v>
      </c>
      <c r="F4" s="17"/>
      <c r="G4" s="15" t="s">
        <v>149</v>
      </c>
      <c r="H4" s="15" t="s">
        <v>149</v>
      </c>
      <c r="I4" s="15" t="s">
        <v>149</v>
      </c>
      <c r="J4" s="15" t="s">
        <v>149</v>
      </c>
      <c r="K4" s="73">
        <f>COUNTIF(F4:J4,"○")</f>
        <v>4</v>
      </c>
      <c r="L4" s="73">
        <f>COUNTIF(F4:J4,"×")</f>
        <v>0</v>
      </c>
      <c r="M4" s="73">
        <f>SUM(F5:J5)</f>
        <v>8</v>
      </c>
      <c r="N4" s="88">
        <f>_xlfn.RANK.EQ(P4,$P$4:$P$13)</f>
        <v>1</v>
      </c>
      <c r="P4" s="42">
        <f>K4*1000+M4</f>
        <v>4008</v>
      </c>
      <c r="Q4" s="12"/>
      <c r="R4" s="11"/>
      <c r="S4" s="13"/>
      <c r="T4" s="14"/>
      <c r="U4" s="14"/>
      <c r="V4" s="14"/>
    </row>
    <row r="5" spans="1:22" ht="15" customHeight="1" x14ac:dyDescent="0.15">
      <c r="A5" s="72"/>
      <c r="B5" s="74"/>
      <c r="C5" s="74"/>
      <c r="D5" s="74"/>
      <c r="E5" s="80"/>
      <c r="F5" s="16"/>
      <c r="G5" s="16">
        <v>2</v>
      </c>
      <c r="H5" s="16">
        <v>2</v>
      </c>
      <c r="I5" s="16">
        <v>2</v>
      </c>
      <c r="J5" s="16">
        <v>2</v>
      </c>
      <c r="K5" s="74"/>
      <c r="L5" s="74"/>
      <c r="M5" s="74"/>
      <c r="N5" s="89"/>
      <c r="P5" s="42"/>
      <c r="Q5" s="12"/>
      <c r="R5" s="11"/>
      <c r="S5" s="13"/>
      <c r="T5" s="14"/>
      <c r="U5" s="14"/>
      <c r="V5" s="14"/>
    </row>
    <row r="6" spans="1:22" ht="15" customHeight="1" x14ac:dyDescent="0.15">
      <c r="A6" s="72" t="s">
        <v>97</v>
      </c>
      <c r="B6" s="73">
        <v>7</v>
      </c>
      <c r="C6" s="73">
        <v>2</v>
      </c>
      <c r="D6" s="73">
        <v>21</v>
      </c>
      <c r="E6" s="84" t="s">
        <v>49</v>
      </c>
      <c r="F6" s="15" t="s">
        <v>150</v>
      </c>
      <c r="G6" s="15"/>
      <c r="H6" s="15" t="s">
        <v>149</v>
      </c>
      <c r="I6" s="15" t="s">
        <v>150</v>
      </c>
      <c r="J6" s="15" t="s">
        <v>149</v>
      </c>
      <c r="K6" s="73">
        <f>COUNTIF(F6:J6,"○")</f>
        <v>2</v>
      </c>
      <c r="L6" s="73">
        <f>COUNTIF(F6:J6,"×")</f>
        <v>2</v>
      </c>
      <c r="M6" s="73">
        <f>SUM(F7:J7)</f>
        <v>7</v>
      </c>
      <c r="N6" s="88">
        <f t="shared" ref="N6" si="0">_xlfn.RANK.EQ(P6,$P$4:$P$13)</f>
        <v>2</v>
      </c>
      <c r="P6" s="42">
        <f t="shared" ref="P6" si="1">K6*1000+M6</f>
        <v>2007</v>
      </c>
      <c r="Q6" s="12"/>
      <c r="R6" s="11"/>
      <c r="S6" s="13"/>
      <c r="T6" s="14"/>
      <c r="U6" s="14"/>
      <c r="V6" s="14"/>
    </row>
    <row r="7" spans="1:22" ht="15" customHeight="1" x14ac:dyDescent="0.15">
      <c r="A7" s="72"/>
      <c r="B7" s="74"/>
      <c r="C7" s="74"/>
      <c r="D7" s="74"/>
      <c r="E7" s="85"/>
      <c r="F7" s="16">
        <v>1</v>
      </c>
      <c r="G7" s="16"/>
      <c r="H7" s="16">
        <v>2</v>
      </c>
      <c r="I7" s="16">
        <v>1</v>
      </c>
      <c r="J7" s="16">
        <v>3</v>
      </c>
      <c r="K7" s="74"/>
      <c r="L7" s="74"/>
      <c r="M7" s="74"/>
      <c r="N7" s="89"/>
      <c r="P7" s="42"/>
      <c r="Q7" s="12"/>
      <c r="R7" s="11"/>
      <c r="S7" s="13"/>
      <c r="T7" s="14"/>
      <c r="U7" s="14"/>
      <c r="V7" s="14"/>
    </row>
    <row r="8" spans="1:22" ht="15" customHeight="1" x14ac:dyDescent="0.15">
      <c r="A8" s="72" t="s">
        <v>98</v>
      </c>
      <c r="B8" s="73">
        <v>6</v>
      </c>
      <c r="C8" s="73">
        <v>3</v>
      </c>
      <c r="D8" s="73">
        <v>15</v>
      </c>
      <c r="E8" s="92" t="s">
        <v>76</v>
      </c>
      <c r="F8" s="15" t="s">
        <v>150</v>
      </c>
      <c r="G8" s="15" t="s">
        <v>150</v>
      </c>
      <c r="H8" s="15"/>
      <c r="I8" s="15" t="s">
        <v>149</v>
      </c>
      <c r="J8" s="15" t="s">
        <v>149</v>
      </c>
      <c r="K8" s="73">
        <f>COUNTIF(F8:J8,"○")</f>
        <v>2</v>
      </c>
      <c r="L8" s="73">
        <f>COUNTIF(F8:J8,"×")</f>
        <v>2</v>
      </c>
      <c r="M8" s="73">
        <f>SUM(F9:J9)</f>
        <v>7</v>
      </c>
      <c r="N8" s="88">
        <f t="shared" ref="N8" si="2">_xlfn.RANK.EQ(P8,$P$4:$P$13)</f>
        <v>2</v>
      </c>
      <c r="P8" s="42">
        <f t="shared" ref="P8" si="3">K8*1000+M8</f>
        <v>2007</v>
      </c>
      <c r="Q8" s="12"/>
      <c r="R8" s="11"/>
      <c r="S8" s="13"/>
      <c r="T8" s="14"/>
      <c r="U8" s="14"/>
      <c r="V8" s="14"/>
    </row>
    <row r="9" spans="1:22" ht="15" customHeight="1" x14ac:dyDescent="0.15">
      <c r="A9" s="72"/>
      <c r="B9" s="74"/>
      <c r="C9" s="74"/>
      <c r="D9" s="74"/>
      <c r="E9" s="93"/>
      <c r="F9" s="16">
        <v>1</v>
      </c>
      <c r="G9" s="16">
        <v>1</v>
      </c>
      <c r="H9" s="16"/>
      <c r="I9" s="16">
        <v>2</v>
      </c>
      <c r="J9" s="16">
        <v>3</v>
      </c>
      <c r="K9" s="74"/>
      <c r="L9" s="74"/>
      <c r="M9" s="74"/>
      <c r="N9" s="89"/>
      <c r="P9" s="42"/>
      <c r="Q9" s="12"/>
      <c r="R9" s="11"/>
      <c r="S9" s="13"/>
      <c r="T9" s="14"/>
      <c r="U9" s="14"/>
      <c r="V9" s="14"/>
    </row>
    <row r="10" spans="1:22" ht="15" customHeight="1" x14ac:dyDescent="0.15">
      <c r="A10" s="72" t="s">
        <v>99</v>
      </c>
      <c r="B10" s="73">
        <v>5</v>
      </c>
      <c r="C10" s="73">
        <v>4</v>
      </c>
      <c r="D10" s="73">
        <v>18</v>
      </c>
      <c r="E10" s="84" t="s">
        <v>47</v>
      </c>
      <c r="F10" s="15" t="s">
        <v>150</v>
      </c>
      <c r="G10" s="15" t="s">
        <v>149</v>
      </c>
      <c r="H10" s="15" t="s">
        <v>150</v>
      </c>
      <c r="I10" s="15"/>
      <c r="J10" s="15" t="s">
        <v>149</v>
      </c>
      <c r="K10" s="73">
        <f>COUNTIF(F10:J10,"○")</f>
        <v>2</v>
      </c>
      <c r="L10" s="73">
        <f>COUNTIF(F10:J10,"×")</f>
        <v>2</v>
      </c>
      <c r="M10" s="73">
        <f>SUM(F11:J11)</f>
        <v>7</v>
      </c>
      <c r="N10" s="88">
        <f t="shared" ref="N10" si="4">_xlfn.RANK.EQ(P10,$P$4:$P$13)</f>
        <v>2</v>
      </c>
      <c r="P10" s="42">
        <f t="shared" ref="P10" si="5">K10*1000+M10</f>
        <v>2007</v>
      </c>
      <c r="Q10" s="12"/>
      <c r="R10" s="11"/>
      <c r="S10" s="13"/>
      <c r="T10" s="14"/>
      <c r="U10" s="14"/>
      <c r="V10" s="14"/>
    </row>
    <row r="11" spans="1:22" ht="15" customHeight="1" x14ac:dyDescent="0.15">
      <c r="A11" s="72"/>
      <c r="B11" s="74"/>
      <c r="C11" s="74"/>
      <c r="D11" s="74"/>
      <c r="E11" s="85"/>
      <c r="F11" s="16">
        <v>1</v>
      </c>
      <c r="G11" s="16">
        <v>2</v>
      </c>
      <c r="H11" s="16">
        <v>1</v>
      </c>
      <c r="I11" s="16"/>
      <c r="J11" s="16">
        <v>3</v>
      </c>
      <c r="K11" s="74"/>
      <c r="L11" s="74"/>
      <c r="M11" s="74"/>
      <c r="N11" s="89"/>
      <c r="P11" s="42"/>
      <c r="Q11" s="12"/>
      <c r="R11" s="11"/>
      <c r="S11" s="13"/>
      <c r="T11" s="14"/>
      <c r="U11" s="14"/>
      <c r="V11" s="14"/>
    </row>
    <row r="12" spans="1:22" ht="15" customHeight="1" x14ac:dyDescent="0.15">
      <c r="A12" s="72" t="s">
        <v>100</v>
      </c>
      <c r="B12" s="73">
        <v>5</v>
      </c>
      <c r="C12" s="73">
        <v>4</v>
      </c>
      <c r="D12" s="73">
        <v>13</v>
      </c>
      <c r="E12" s="90" t="s">
        <v>77</v>
      </c>
      <c r="F12" s="15" t="s">
        <v>150</v>
      </c>
      <c r="G12" s="15" t="s">
        <v>150</v>
      </c>
      <c r="H12" s="15" t="s">
        <v>150</v>
      </c>
      <c r="I12" s="15" t="s">
        <v>150</v>
      </c>
      <c r="J12" s="15"/>
      <c r="K12" s="73">
        <f>COUNTIF(F12:J12,"○")</f>
        <v>0</v>
      </c>
      <c r="L12" s="73">
        <f>COUNTIF(F12:J12,"×")</f>
        <v>4</v>
      </c>
      <c r="M12" s="73">
        <f>SUM(F13:J13)</f>
        <v>1</v>
      </c>
      <c r="N12" s="88">
        <f t="shared" ref="N12" si="6">_xlfn.RANK.EQ(P12,$P$4:$P$13)</f>
        <v>5</v>
      </c>
      <c r="P12" s="42">
        <f t="shared" ref="P12" si="7">K12*1000+M12</f>
        <v>1</v>
      </c>
      <c r="Q12" s="12"/>
      <c r="R12" s="11"/>
      <c r="S12" s="13"/>
      <c r="T12" s="14"/>
      <c r="U12" s="14"/>
      <c r="V12" s="14"/>
    </row>
    <row r="13" spans="1:22" ht="15" customHeight="1" x14ac:dyDescent="0.15">
      <c r="A13" s="72"/>
      <c r="B13" s="74"/>
      <c r="C13" s="74"/>
      <c r="D13" s="74"/>
      <c r="E13" s="91"/>
      <c r="F13" s="16">
        <v>1</v>
      </c>
      <c r="G13" s="16">
        <v>0</v>
      </c>
      <c r="H13" s="16">
        <v>0</v>
      </c>
      <c r="I13" s="16">
        <v>0</v>
      </c>
      <c r="J13" s="16"/>
      <c r="K13" s="74"/>
      <c r="L13" s="74"/>
      <c r="M13" s="74"/>
      <c r="N13" s="89"/>
      <c r="P13" s="42"/>
      <c r="Q13" s="12"/>
      <c r="R13" s="11"/>
      <c r="S13" s="13"/>
      <c r="T13" s="14"/>
      <c r="U13" s="14"/>
      <c r="V13" s="14"/>
    </row>
    <row r="16" spans="1:22" ht="35.450000000000003" customHeight="1" x14ac:dyDescent="0.15">
      <c r="A16" s="70" t="s">
        <v>111</v>
      </c>
      <c r="B16" s="70"/>
      <c r="C16" s="70"/>
      <c r="D16" s="70"/>
      <c r="E16" s="71"/>
      <c r="F16" s="71"/>
      <c r="G16" s="71"/>
      <c r="H16" s="71"/>
      <c r="I16" s="71"/>
      <c r="J16" s="71"/>
      <c r="K16" s="71"/>
      <c r="L16" s="71"/>
      <c r="M16" s="71"/>
      <c r="N16" s="71"/>
    </row>
    <row r="17" spans="1:22" x14ac:dyDescent="0.15">
      <c r="A17" s="2"/>
      <c r="B17" s="2"/>
      <c r="C17" s="2"/>
      <c r="D17" s="2"/>
      <c r="E17" s="3"/>
      <c r="F17" s="4">
        <v>6</v>
      </c>
      <c r="G17" s="4">
        <v>7</v>
      </c>
      <c r="H17" s="4">
        <v>8</v>
      </c>
      <c r="I17" s="4">
        <v>9</v>
      </c>
      <c r="J17" s="4">
        <v>10</v>
      </c>
      <c r="K17" s="72" t="s">
        <v>1</v>
      </c>
      <c r="L17" s="72" t="s">
        <v>2</v>
      </c>
      <c r="M17" s="72" t="s">
        <v>3</v>
      </c>
      <c r="N17" s="72" t="s">
        <v>4</v>
      </c>
    </row>
    <row r="18" spans="1:22" ht="120.6" customHeight="1" x14ac:dyDescent="0.15">
      <c r="A18" s="22" t="s">
        <v>123</v>
      </c>
      <c r="B18" s="28" t="s">
        <v>121</v>
      </c>
      <c r="C18" s="28" t="s">
        <v>122</v>
      </c>
      <c r="D18" s="22" t="s">
        <v>124</v>
      </c>
      <c r="E18" s="5" t="s">
        <v>91</v>
      </c>
      <c r="F18" s="26" t="s">
        <v>51</v>
      </c>
      <c r="G18" s="26" t="s">
        <v>50</v>
      </c>
      <c r="H18" s="26" t="s">
        <v>46</v>
      </c>
      <c r="I18" s="26" t="s">
        <v>53</v>
      </c>
      <c r="J18" s="26" t="s">
        <v>52</v>
      </c>
      <c r="K18" s="72"/>
      <c r="L18" s="72"/>
      <c r="M18" s="72"/>
      <c r="N18" s="72"/>
      <c r="Q18" s="87"/>
      <c r="R18" s="87"/>
      <c r="S18" s="87"/>
    </row>
    <row r="19" spans="1:22" ht="15" customHeight="1" x14ac:dyDescent="0.15">
      <c r="A19" s="72" t="s">
        <v>101</v>
      </c>
      <c r="B19" s="73">
        <v>5</v>
      </c>
      <c r="C19" s="73">
        <v>4</v>
      </c>
      <c r="D19" s="73">
        <v>11</v>
      </c>
      <c r="E19" s="80" t="s">
        <v>51</v>
      </c>
      <c r="F19" s="17"/>
      <c r="G19" s="15" t="s">
        <v>150</v>
      </c>
      <c r="H19" s="15" t="s">
        <v>149</v>
      </c>
      <c r="I19" s="15" t="s">
        <v>149</v>
      </c>
      <c r="J19" s="15" t="s">
        <v>149</v>
      </c>
      <c r="K19" s="72">
        <f>COUNTIF(F19:J19,"○")</f>
        <v>3</v>
      </c>
      <c r="L19" s="72">
        <f>COUNTIF(F19:J19,"×")</f>
        <v>1</v>
      </c>
      <c r="M19" s="72">
        <f>SUM(F20:J20)</f>
        <v>7</v>
      </c>
      <c r="N19" s="76">
        <f>_xlfn.RANK.EQ(P19,$P$19:$P$29)</f>
        <v>2</v>
      </c>
      <c r="P19" s="42">
        <f t="shared" ref="P19:P27" si="8">K19*100+M19</f>
        <v>307</v>
      </c>
      <c r="Q19" s="12"/>
      <c r="R19" s="11"/>
      <c r="S19" s="13"/>
      <c r="T19" s="14"/>
      <c r="U19" s="14"/>
      <c r="V19" s="14"/>
    </row>
    <row r="20" spans="1:22" ht="15" customHeight="1" x14ac:dyDescent="0.15">
      <c r="A20" s="72"/>
      <c r="B20" s="74"/>
      <c r="C20" s="74"/>
      <c r="D20" s="74"/>
      <c r="E20" s="80"/>
      <c r="F20" s="16"/>
      <c r="G20" s="16">
        <v>1</v>
      </c>
      <c r="H20" s="16">
        <v>2</v>
      </c>
      <c r="I20" s="16">
        <v>2</v>
      </c>
      <c r="J20" s="16">
        <v>2</v>
      </c>
      <c r="K20" s="72"/>
      <c r="L20" s="72"/>
      <c r="M20" s="72"/>
      <c r="N20" s="76"/>
      <c r="P20" s="42"/>
      <c r="Q20" s="12"/>
      <c r="R20" s="11"/>
      <c r="S20" s="13"/>
      <c r="T20" s="14"/>
      <c r="U20" s="14"/>
      <c r="V20" s="14"/>
    </row>
    <row r="21" spans="1:22" ht="15" customHeight="1" x14ac:dyDescent="0.15">
      <c r="A21" s="72" t="s">
        <v>102</v>
      </c>
      <c r="B21" s="73">
        <v>4</v>
      </c>
      <c r="C21" s="73">
        <v>5</v>
      </c>
      <c r="D21" s="73">
        <v>14</v>
      </c>
      <c r="E21" s="84" t="s">
        <v>50</v>
      </c>
      <c r="F21" s="15" t="s">
        <v>149</v>
      </c>
      <c r="G21" s="15"/>
      <c r="H21" s="15" t="s">
        <v>150</v>
      </c>
      <c r="I21" s="15" t="s">
        <v>149</v>
      </c>
      <c r="J21" s="15" t="s">
        <v>149</v>
      </c>
      <c r="K21" s="73">
        <f>COUNTIF(F21:J21,"○")</f>
        <v>3</v>
      </c>
      <c r="L21" s="73">
        <f>COUNTIF(F21:J21,"×")</f>
        <v>1</v>
      </c>
      <c r="M21" s="73">
        <f>SUM(F22:J22)</f>
        <v>7</v>
      </c>
      <c r="N21" s="76">
        <f t="shared" ref="N21" si="9">_xlfn.RANK.EQ(P21,$P$19:$P$29)</f>
        <v>2</v>
      </c>
      <c r="P21" s="42">
        <f t="shared" si="8"/>
        <v>307</v>
      </c>
      <c r="Q21" s="12"/>
      <c r="R21" s="11"/>
      <c r="S21" s="13"/>
      <c r="T21" s="14"/>
      <c r="U21" s="14"/>
      <c r="V21" s="14"/>
    </row>
    <row r="22" spans="1:22" ht="15" customHeight="1" x14ac:dyDescent="0.15">
      <c r="A22" s="72"/>
      <c r="B22" s="74"/>
      <c r="C22" s="74"/>
      <c r="D22" s="74"/>
      <c r="E22" s="85"/>
      <c r="F22" s="16">
        <v>2</v>
      </c>
      <c r="G22" s="16"/>
      <c r="H22" s="16">
        <v>0</v>
      </c>
      <c r="I22" s="16">
        <v>2</v>
      </c>
      <c r="J22" s="16">
        <v>3</v>
      </c>
      <c r="K22" s="74"/>
      <c r="L22" s="74"/>
      <c r="M22" s="74"/>
      <c r="N22" s="76"/>
      <c r="P22" s="42"/>
      <c r="Q22" s="12"/>
      <c r="R22" s="11"/>
      <c r="S22" s="13"/>
      <c r="T22" s="14"/>
      <c r="U22" s="14"/>
      <c r="V22" s="14"/>
    </row>
    <row r="23" spans="1:22" ht="15" customHeight="1" x14ac:dyDescent="0.15">
      <c r="A23" s="72" t="s">
        <v>103</v>
      </c>
      <c r="B23" s="73">
        <v>3</v>
      </c>
      <c r="C23" s="73">
        <v>6</v>
      </c>
      <c r="D23" s="73">
        <v>8</v>
      </c>
      <c r="E23" s="84" t="s">
        <v>46</v>
      </c>
      <c r="F23" s="15" t="s">
        <v>150</v>
      </c>
      <c r="G23" s="15" t="s">
        <v>149</v>
      </c>
      <c r="H23" s="15"/>
      <c r="I23" s="15" t="s">
        <v>149</v>
      </c>
      <c r="J23" s="15" t="s">
        <v>149</v>
      </c>
      <c r="K23" s="73">
        <f>COUNTIF(F23:J23,"○")</f>
        <v>3</v>
      </c>
      <c r="L23" s="73">
        <f>COUNTIF(F23:J23,"×")</f>
        <v>1</v>
      </c>
      <c r="M23" s="73">
        <f>SUM(F24:J24)</f>
        <v>8</v>
      </c>
      <c r="N23" s="76">
        <f t="shared" ref="N23" si="10">_xlfn.RANK.EQ(P23,$P$19:$P$29)</f>
        <v>1</v>
      </c>
      <c r="P23" s="42">
        <f t="shared" si="8"/>
        <v>308</v>
      </c>
      <c r="Q23" s="12"/>
      <c r="R23" s="11"/>
      <c r="S23" s="13"/>
      <c r="T23" s="14"/>
      <c r="U23" s="14"/>
      <c r="V23" s="14"/>
    </row>
    <row r="24" spans="1:22" ht="15" customHeight="1" x14ac:dyDescent="0.15">
      <c r="A24" s="72"/>
      <c r="B24" s="74"/>
      <c r="C24" s="74"/>
      <c r="D24" s="74"/>
      <c r="E24" s="85"/>
      <c r="F24" s="16">
        <v>1</v>
      </c>
      <c r="G24" s="16">
        <v>3</v>
      </c>
      <c r="H24" s="16"/>
      <c r="I24" s="16">
        <v>2</v>
      </c>
      <c r="J24" s="16">
        <v>2</v>
      </c>
      <c r="K24" s="74"/>
      <c r="L24" s="74"/>
      <c r="M24" s="74"/>
      <c r="N24" s="76"/>
      <c r="P24" s="42"/>
      <c r="Q24" s="12"/>
      <c r="R24" s="11"/>
      <c r="S24" s="13"/>
      <c r="T24" s="14"/>
      <c r="U24" s="14"/>
      <c r="V24" s="14"/>
    </row>
    <row r="25" spans="1:22" ht="15" customHeight="1" x14ac:dyDescent="0.15">
      <c r="A25" s="72" t="s">
        <v>104</v>
      </c>
      <c r="B25" s="73">
        <v>2</v>
      </c>
      <c r="C25" s="73">
        <v>7</v>
      </c>
      <c r="D25" s="73">
        <v>8</v>
      </c>
      <c r="E25" s="84" t="s">
        <v>53</v>
      </c>
      <c r="F25" s="15" t="s">
        <v>150</v>
      </c>
      <c r="G25" s="15" t="s">
        <v>160</v>
      </c>
      <c r="H25" s="15" t="s">
        <v>150</v>
      </c>
      <c r="I25" s="65"/>
      <c r="J25" s="15" t="s">
        <v>149</v>
      </c>
      <c r="K25" s="73">
        <f>COUNTIF(F25:J25,"○")</f>
        <v>1</v>
      </c>
      <c r="L25" s="73">
        <f>COUNTIF(F25:J25,"×")</f>
        <v>3</v>
      </c>
      <c r="M25" s="73">
        <f>SUM(F26:J26)</f>
        <v>6</v>
      </c>
      <c r="N25" s="76">
        <f t="shared" ref="N25" si="11">_xlfn.RANK.EQ(P25,$P$19:$P$29)</f>
        <v>4</v>
      </c>
      <c r="P25" s="42">
        <f t="shared" si="8"/>
        <v>106</v>
      </c>
      <c r="Q25" s="12"/>
      <c r="R25" s="11"/>
      <c r="S25" s="13"/>
      <c r="T25" s="14"/>
      <c r="U25" s="14"/>
      <c r="V25" s="14"/>
    </row>
    <row r="26" spans="1:22" ht="15" customHeight="1" x14ac:dyDescent="0.15">
      <c r="A26" s="72"/>
      <c r="B26" s="74"/>
      <c r="C26" s="74"/>
      <c r="D26" s="74"/>
      <c r="E26" s="85"/>
      <c r="F26" s="16">
        <v>1</v>
      </c>
      <c r="G26" s="16">
        <v>1</v>
      </c>
      <c r="H26" s="16">
        <v>1</v>
      </c>
      <c r="I26" s="66"/>
      <c r="J26" s="16">
        <v>3</v>
      </c>
      <c r="K26" s="74"/>
      <c r="L26" s="74"/>
      <c r="M26" s="74"/>
      <c r="N26" s="76"/>
      <c r="P26" s="42"/>
      <c r="Q26" s="12"/>
      <c r="R26" s="11"/>
      <c r="S26" s="13"/>
      <c r="T26" s="14"/>
      <c r="U26" s="14"/>
      <c r="V26" s="14"/>
    </row>
    <row r="27" spans="1:22" ht="15" customHeight="1" x14ac:dyDescent="0.15">
      <c r="A27" s="72" t="s">
        <v>105</v>
      </c>
      <c r="B27" s="73">
        <v>0</v>
      </c>
      <c r="C27" s="73">
        <v>9</v>
      </c>
      <c r="D27" s="73">
        <v>7</v>
      </c>
      <c r="E27" s="84" t="s">
        <v>52</v>
      </c>
      <c r="F27" s="15" t="s">
        <v>150</v>
      </c>
      <c r="G27" s="15" t="s">
        <v>150</v>
      </c>
      <c r="H27" s="15" t="s">
        <v>150</v>
      </c>
      <c r="I27" s="15" t="s">
        <v>150</v>
      </c>
      <c r="J27" s="15"/>
      <c r="K27" s="73">
        <f>COUNTIF(F27:J27,"○")</f>
        <v>0</v>
      </c>
      <c r="L27" s="73">
        <f>COUNTIF(F27:J27,"×")</f>
        <v>4</v>
      </c>
      <c r="M27" s="73">
        <f>SUM(F28:J28)</f>
        <v>2</v>
      </c>
      <c r="N27" s="76">
        <f t="shared" ref="N27" si="12">_xlfn.RANK.EQ(P27,$P$19:$P$29)</f>
        <v>5</v>
      </c>
      <c r="P27" s="42">
        <f t="shared" si="8"/>
        <v>2</v>
      </c>
      <c r="Q27" s="12"/>
      <c r="R27" s="11"/>
      <c r="S27" s="13"/>
      <c r="T27" s="14"/>
      <c r="U27" s="14"/>
      <c r="V27" s="14"/>
    </row>
    <row r="28" spans="1:22" ht="15" customHeight="1" x14ac:dyDescent="0.15">
      <c r="A28" s="72"/>
      <c r="B28" s="74"/>
      <c r="C28" s="74"/>
      <c r="D28" s="74"/>
      <c r="E28" s="85"/>
      <c r="F28" s="16">
        <v>1</v>
      </c>
      <c r="G28" s="16">
        <v>0</v>
      </c>
      <c r="H28" s="16">
        <v>1</v>
      </c>
      <c r="I28" s="16">
        <v>0</v>
      </c>
      <c r="J28" s="16"/>
      <c r="K28" s="74"/>
      <c r="L28" s="74"/>
      <c r="M28" s="74"/>
      <c r="N28" s="76"/>
      <c r="P28" s="42"/>
      <c r="Q28" s="12"/>
      <c r="R28" s="11"/>
      <c r="S28" s="13"/>
      <c r="T28" s="14"/>
      <c r="U28" s="14"/>
      <c r="V28" s="14"/>
    </row>
  </sheetData>
  <mergeCells count="102">
    <mergeCell ref="Q3:S3"/>
    <mergeCell ref="L10:L11"/>
    <mergeCell ref="M10:M11"/>
    <mergeCell ref="N10:N11"/>
    <mergeCell ref="M4:M5"/>
    <mergeCell ref="N4:N5"/>
    <mergeCell ref="L4:L5"/>
    <mergeCell ref="N2:N3"/>
    <mergeCell ref="M2:M3"/>
    <mergeCell ref="L2:L3"/>
    <mergeCell ref="L6:L7"/>
    <mergeCell ref="M6:M7"/>
    <mergeCell ref="L8:L9"/>
    <mergeCell ref="M8:M9"/>
    <mergeCell ref="N8:N9"/>
    <mergeCell ref="N6:N7"/>
    <mergeCell ref="A1:N1"/>
    <mergeCell ref="A4:A5"/>
    <mergeCell ref="E4:E5"/>
    <mergeCell ref="E10:E11"/>
    <mergeCell ref="K4:K5"/>
    <mergeCell ref="K10:K11"/>
    <mergeCell ref="A12:A13"/>
    <mergeCell ref="E12:E13"/>
    <mergeCell ref="K12:K13"/>
    <mergeCell ref="L12:L13"/>
    <mergeCell ref="M12:M13"/>
    <mergeCell ref="K2:K3"/>
    <mergeCell ref="A10:A11"/>
    <mergeCell ref="A6:A7"/>
    <mergeCell ref="E6:E7"/>
    <mergeCell ref="K6:K7"/>
    <mergeCell ref="A8:A9"/>
    <mergeCell ref="E8:E9"/>
    <mergeCell ref="K8:K9"/>
    <mergeCell ref="B8:B9"/>
    <mergeCell ref="C8:C9"/>
    <mergeCell ref="D8:D9"/>
    <mergeCell ref="B4:B5"/>
    <mergeCell ref="C4:C5"/>
    <mergeCell ref="Q18:S18"/>
    <mergeCell ref="A19:A20"/>
    <mergeCell ref="E19:E20"/>
    <mergeCell ref="K19:K20"/>
    <mergeCell ref="L19:L20"/>
    <mergeCell ref="M19:M20"/>
    <mergeCell ref="N19:N20"/>
    <mergeCell ref="B19:B20"/>
    <mergeCell ref="C19:C20"/>
    <mergeCell ref="D19:D20"/>
    <mergeCell ref="K17:K18"/>
    <mergeCell ref="L17:L18"/>
    <mergeCell ref="M17:M18"/>
    <mergeCell ref="N17:N18"/>
    <mergeCell ref="D4:D5"/>
    <mergeCell ref="B6:B7"/>
    <mergeCell ref="C6:C7"/>
    <mergeCell ref="D6:D7"/>
    <mergeCell ref="N25:N26"/>
    <mergeCell ref="A27:A28"/>
    <mergeCell ref="E27:E28"/>
    <mergeCell ref="K27:K28"/>
    <mergeCell ref="L27:L28"/>
    <mergeCell ref="M27:M28"/>
    <mergeCell ref="N27:N28"/>
    <mergeCell ref="A25:A26"/>
    <mergeCell ref="E25:E26"/>
    <mergeCell ref="K25:K26"/>
    <mergeCell ref="L25:L26"/>
    <mergeCell ref="M25:M26"/>
    <mergeCell ref="B27:B28"/>
    <mergeCell ref="C27:C28"/>
    <mergeCell ref="D27:D28"/>
    <mergeCell ref="N21:N22"/>
    <mergeCell ref="A23:A24"/>
    <mergeCell ref="E23:E24"/>
    <mergeCell ref="C23:C24"/>
    <mergeCell ref="D23:D24"/>
    <mergeCell ref="B25:B26"/>
    <mergeCell ref="C25:C26"/>
    <mergeCell ref="D25:D26"/>
    <mergeCell ref="B10:B11"/>
    <mergeCell ref="C10:C11"/>
    <mergeCell ref="D10:D11"/>
    <mergeCell ref="B12:B13"/>
    <mergeCell ref="C12:C13"/>
    <mergeCell ref="D12:D13"/>
    <mergeCell ref="A16:N16"/>
    <mergeCell ref="N12:N13"/>
    <mergeCell ref="K23:K24"/>
    <mergeCell ref="L23:L24"/>
    <mergeCell ref="M23:M24"/>
    <mergeCell ref="N23:N24"/>
    <mergeCell ref="A21:A22"/>
    <mergeCell ref="E21:E22"/>
    <mergeCell ref="K21:K22"/>
    <mergeCell ref="L21:L22"/>
    <mergeCell ref="M21:M22"/>
    <mergeCell ref="B21:B22"/>
    <mergeCell ref="C21:C22"/>
    <mergeCell ref="D21:D22"/>
    <mergeCell ref="B23:B24"/>
  </mergeCells>
  <phoneticPr fontId="1"/>
  <dataValidations count="2">
    <dataValidation type="list" allowBlank="1" showInputMessage="1" showErrorMessage="1" sqref="F7:J7 F9:J9 F13:J13 F11:J11 F20:J20 F26:J26 F22:J22 F5:J5 F28:J28 F24:J24">
      <formula1>"0,1,2,3"</formula1>
    </dataValidation>
    <dataValidation type="list" allowBlank="1" showInputMessage="1" showErrorMessage="1" sqref="F10:J10 F6:J6 F8:J8 F12:J12 F25:J25 F21:J21 F23:J23 F27:J27 G19:J19 G4:J4">
      <formula1>"○,×"</formula1>
    </dataValidation>
  </dataValidations>
  <pageMargins left="0.11811023622047245" right="0.11811023622047245" top="0.74803149606299213" bottom="0.74803149606299213" header="0.31496062992125984" footer="0.31496062992125984"/>
  <pageSetup paperSize="9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V26"/>
  <sheetViews>
    <sheetView zoomScale="125" zoomScaleNormal="125" workbookViewId="0">
      <selection activeCell="E10" sqref="E10:E11"/>
    </sheetView>
  </sheetViews>
  <sheetFormatPr defaultColWidth="8.875" defaultRowHeight="14.25" x14ac:dyDescent="0.15"/>
  <cols>
    <col min="1" max="4" width="5.625" style="1" customWidth="1"/>
    <col min="5" max="5" width="20.5" style="1" customWidth="1"/>
    <col min="6" max="9" width="7.5" style="1" customWidth="1"/>
    <col min="10" max="14" width="5.625" style="1" customWidth="1"/>
    <col min="15" max="15" width="8.875" style="1"/>
    <col min="16" max="16" width="7.5" style="1" customWidth="1"/>
    <col min="17" max="17" width="5.875" style="1" customWidth="1"/>
    <col min="18" max="18" width="22.625" style="1" customWidth="1"/>
    <col min="19" max="16384" width="8.875" style="1"/>
  </cols>
  <sheetData>
    <row r="1" spans="1:21" ht="35.450000000000003" customHeight="1" x14ac:dyDescent="0.15">
      <c r="A1" s="70" t="s">
        <v>110</v>
      </c>
      <c r="B1" s="70"/>
      <c r="C1" s="70"/>
      <c r="D1" s="70"/>
      <c r="E1" s="71"/>
      <c r="F1" s="71"/>
      <c r="G1" s="71"/>
      <c r="H1" s="71"/>
      <c r="I1" s="71"/>
      <c r="J1" s="71"/>
      <c r="K1" s="71"/>
      <c r="L1" s="71"/>
      <c r="M1" s="71"/>
    </row>
    <row r="2" spans="1:21" x14ac:dyDescent="0.15">
      <c r="A2" s="2"/>
      <c r="B2" s="2"/>
      <c r="C2" s="2"/>
      <c r="D2" s="2"/>
      <c r="E2" s="3"/>
      <c r="F2" s="4">
        <v>1</v>
      </c>
      <c r="G2" s="4">
        <v>2</v>
      </c>
      <c r="H2" s="4">
        <v>3</v>
      </c>
      <c r="I2" s="4">
        <v>4</v>
      </c>
      <c r="J2" s="72" t="s">
        <v>1</v>
      </c>
      <c r="K2" s="72" t="s">
        <v>2</v>
      </c>
      <c r="L2" s="72" t="s">
        <v>3</v>
      </c>
      <c r="M2" s="72" t="s">
        <v>4</v>
      </c>
    </row>
    <row r="3" spans="1:21" ht="120.6" customHeight="1" x14ac:dyDescent="0.15">
      <c r="A3" s="22" t="s">
        <v>123</v>
      </c>
      <c r="B3" s="28" t="s">
        <v>121</v>
      </c>
      <c r="C3" s="28" t="s">
        <v>122</v>
      </c>
      <c r="D3" s="22" t="s">
        <v>124</v>
      </c>
      <c r="E3" s="5" t="s">
        <v>92</v>
      </c>
      <c r="F3" s="32" t="s">
        <v>78</v>
      </c>
      <c r="G3" s="26" t="s">
        <v>55</v>
      </c>
      <c r="H3" s="26" t="s">
        <v>57</v>
      </c>
      <c r="I3" s="26" t="s">
        <v>56</v>
      </c>
      <c r="J3" s="72"/>
      <c r="K3" s="72"/>
      <c r="L3" s="72"/>
      <c r="M3" s="72"/>
      <c r="P3" s="18"/>
      <c r="Q3" s="18"/>
      <c r="R3" s="18"/>
    </row>
    <row r="4" spans="1:21" ht="15" customHeight="1" x14ac:dyDescent="0.15">
      <c r="A4" s="72" t="s">
        <v>96</v>
      </c>
      <c r="B4" s="72">
        <v>8</v>
      </c>
      <c r="C4" s="72">
        <v>0</v>
      </c>
      <c r="D4" s="72">
        <v>20</v>
      </c>
      <c r="E4" s="96" t="s">
        <v>78</v>
      </c>
      <c r="F4" s="17"/>
      <c r="G4" s="15" t="s">
        <v>149</v>
      </c>
      <c r="H4" s="15" t="s">
        <v>149</v>
      </c>
      <c r="I4" s="15" t="s">
        <v>150</v>
      </c>
      <c r="J4" s="73">
        <f>COUNTIF(F4:I4,"○")</f>
        <v>2</v>
      </c>
      <c r="K4" s="72">
        <f>COUNTIF(F4:I4,"×")</f>
        <v>1</v>
      </c>
      <c r="L4" s="72">
        <f>SUM(F5:I5)</f>
        <v>6</v>
      </c>
      <c r="M4" s="76">
        <f>_xlfn.RANK.EQ(O4,$O$4:$O$13)</f>
        <v>2</v>
      </c>
      <c r="O4" s="42">
        <f>J4*1000+L4</f>
        <v>2006</v>
      </c>
      <c r="P4" s="10"/>
      <c r="Q4" s="11"/>
      <c r="R4" s="11"/>
      <c r="S4" s="11"/>
      <c r="T4" s="11"/>
      <c r="U4" s="11"/>
    </row>
    <row r="5" spans="1:21" ht="15" customHeight="1" x14ac:dyDescent="0.15">
      <c r="A5" s="72"/>
      <c r="B5" s="72"/>
      <c r="C5" s="72"/>
      <c r="D5" s="72"/>
      <c r="E5" s="96"/>
      <c r="F5" s="16"/>
      <c r="G5" s="16">
        <v>2</v>
      </c>
      <c r="H5" s="16">
        <v>3</v>
      </c>
      <c r="I5" s="16">
        <v>1</v>
      </c>
      <c r="J5" s="74"/>
      <c r="K5" s="72"/>
      <c r="L5" s="72"/>
      <c r="M5" s="76"/>
      <c r="O5" s="43"/>
      <c r="P5" s="12"/>
      <c r="Q5" s="11"/>
      <c r="R5" s="13"/>
      <c r="S5" s="14"/>
      <c r="T5" s="14"/>
      <c r="U5" s="14"/>
    </row>
    <row r="6" spans="1:21" ht="15" customHeight="1" x14ac:dyDescent="0.15">
      <c r="A6" s="72" t="s">
        <v>97</v>
      </c>
      <c r="B6" s="72">
        <v>6</v>
      </c>
      <c r="C6" s="72">
        <v>2</v>
      </c>
      <c r="D6" s="72">
        <v>16</v>
      </c>
      <c r="E6" s="80" t="s">
        <v>55</v>
      </c>
      <c r="F6" s="17" t="s">
        <v>150</v>
      </c>
      <c r="G6" s="15"/>
      <c r="H6" s="15" t="s">
        <v>149</v>
      </c>
      <c r="I6" s="15" t="s">
        <v>150</v>
      </c>
      <c r="J6" s="72">
        <f>COUNTIF(F6:I6,"○")</f>
        <v>1</v>
      </c>
      <c r="K6" s="72">
        <f>COUNTIF(F6:I6,"×")</f>
        <v>2</v>
      </c>
      <c r="L6" s="72">
        <f>SUM(F7:I7)</f>
        <v>4</v>
      </c>
      <c r="M6" s="76">
        <f t="shared" ref="M6" si="0">_xlfn.RANK.EQ(O6,$O$4:$O$13)</f>
        <v>3</v>
      </c>
      <c r="O6" s="42">
        <f t="shared" ref="O6" si="1">J6*1000+L6</f>
        <v>1004</v>
      </c>
      <c r="P6" s="12"/>
      <c r="Q6" s="11"/>
      <c r="R6" s="13"/>
      <c r="S6" s="14"/>
      <c r="T6" s="14"/>
      <c r="U6" s="14"/>
    </row>
    <row r="7" spans="1:21" ht="15" customHeight="1" x14ac:dyDescent="0.15">
      <c r="A7" s="72"/>
      <c r="B7" s="72"/>
      <c r="C7" s="72"/>
      <c r="D7" s="72"/>
      <c r="E7" s="80"/>
      <c r="F7" s="16">
        <v>1</v>
      </c>
      <c r="G7" s="16"/>
      <c r="H7" s="16">
        <v>2</v>
      </c>
      <c r="I7" s="16">
        <v>1</v>
      </c>
      <c r="J7" s="72"/>
      <c r="K7" s="72"/>
      <c r="L7" s="72"/>
      <c r="M7" s="76"/>
      <c r="O7" s="43"/>
      <c r="P7" s="12"/>
      <c r="Q7" s="11"/>
      <c r="R7" s="13"/>
      <c r="S7" s="14"/>
      <c r="T7" s="14"/>
      <c r="U7" s="14"/>
    </row>
    <row r="8" spans="1:21" ht="15" customHeight="1" x14ac:dyDescent="0.15">
      <c r="A8" s="72" t="s">
        <v>98</v>
      </c>
      <c r="B8" s="72">
        <v>6</v>
      </c>
      <c r="C8" s="72">
        <v>2</v>
      </c>
      <c r="D8" s="72">
        <v>15</v>
      </c>
      <c r="E8" s="80" t="s">
        <v>57</v>
      </c>
      <c r="F8" s="17" t="s">
        <v>150</v>
      </c>
      <c r="G8" s="15" t="s">
        <v>150</v>
      </c>
      <c r="H8" s="15"/>
      <c r="I8" s="15" t="s">
        <v>150</v>
      </c>
      <c r="J8" s="72">
        <f>COUNTIF(F8:I8,"○")</f>
        <v>0</v>
      </c>
      <c r="K8" s="72">
        <f>COUNTIF(F8:I8,"×")</f>
        <v>3</v>
      </c>
      <c r="L8" s="72">
        <f>SUM(F9:I9)</f>
        <v>1</v>
      </c>
      <c r="M8" s="76">
        <f t="shared" ref="M8" si="2">_xlfn.RANK.EQ(O8,$O$4:$O$13)</f>
        <v>4</v>
      </c>
      <c r="O8" s="42">
        <f t="shared" ref="O8" si="3">J8*1000+L8</f>
        <v>1</v>
      </c>
      <c r="P8" s="12"/>
      <c r="Q8" s="11"/>
      <c r="R8" s="13"/>
      <c r="S8" s="14"/>
      <c r="T8" s="14"/>
      <c r="U8" s="14"/>
    </row>
    <row r="9" spans="1:21" ht="15" customHeight="1" x14ac:dyDescent="0.15">
      <c r="A9" s="72"/>
      <c r="B9" s="72"/>
      <c r="C9" s="72"/>
      <c r="D9" s="72"/>
      <c r="E9" s="80"/>
      <c r="F9" s="16">
        <v>0</v>
      </c>
      <c r="G9" s="16">
        <v>1</v>
      </c>
      <c r="H9" s="16"/>
      <c r="I9" s="16">
        <v>0</v>
      </c>
      <c r="J9" s="72"/>
      <c r="K9" s="72"/>
      <c r="L9" s="72"/>
      <c r="M9" s="76"/>
      <c r="O9" s="43"/>
      <c r="P9" s="12"/>
      <c r="Q9" s="11"/>
      <c r="R9" s="13"/>
      <c r="S9" s="14"/>
      <c r="T9" s="14"/>
      <c r="U9" s="14"/>
    </row>
    <row r="10" spans="1:21" ht="15" customHeight="1" x14ac:dyDescent="0.15">
      <c r="A10" s="72" t="s">
        <v>99</v>
      </c>
      <c r="B10" s="72">
        <v>4</v>
      </c>
      <c r="C10" s="72">
        <v>4</v>
      </c>
      <c r="D10" s="72">
        <v>12</v>
      </c>
      <c r="E10" s="80" t="s">
        <v>56</v>
      </c>
      <c r="F10" s="17" t="s">
        <v>149</v>
      </c>
      <c r="G10" s="15" t="s">
        <v>149</v>
      </c>
      <c r="H10" s="15" t="s">
        <v>149</v>
      </c>
      <c r="I10" s="15"/>
      <c r="J10" s="72">
        <f>COUNTIF(F10:I10,"○")</f>
        <v>3</v>
      </c>
      <c r="K10" s="72">
        <f>COUNTIF(F10:I10,"×")</f>
        <v>0</v>
      </c>
      <c r="L10" s="72">
        <f>SUM(F11:I11)</f>
        <v>7</v>
      </c>
      <c r="M10" s="76">
        <f t="shared" ref="M10" si="4">_xlfn.RANK.EQ(O10,$O$4:$O$13)</f>
        <v>1</v>
      </c>
      <c r="O10" s="42">
        <f t="shared" ref="O10" si="5">J10*1000+L10</f>
        <v>3007</v>
      </c>
      <c r="P10" s="12"/>
      <c r="Q10" s="11"/>
      <c r="R10" s="13"/>
      <c r="S10" s="14"/>
      <c r="T10" s="14"/>
      <c r="U10" s="14"/>
    </row>
    <row r="11" spans="1:21" ht="15" customHeight="1" x14ac:dyDescent="0.15">
      <c r="A11" s="72"/>
      <c r="B11" s="72"/>
      <c r="C11" s="72"/>
      <c r="D11" s="72"/>
      <c r="E11" s="80"/>
      <c r="F11" s="16">
        <v>2</v>
      </c>
      <c r="G11" s="16">
        <v>2</v>
      </c>
      <c r="H11" s="16">
        <v>3</v>
      </c>
      <c r="I11" s="16"/>
      <c r="J11" s="72"/>
      <c r="K11" s="72"/>
      <c r="L11" s="72"/>
      <c r="M11" s="76"/>
      <c r="O11" s="43"/>
      <c r="P11" s="12"/>
      <c r="Q11" s="11"/>
      <c r="R11" s="13"/>
      <c r="S11" s="14"/>
      <c r="T11" s="14"/>
      <c r="U11" s="14"/>
    </row>
    <row r="14" spans="1:21" ht="35.450000000000003" customHeight="1" x14ac:dyDescent="0.15">
      <c r="A14" s="70" t="s">
        <v>109</v>
      </c>
      <c r="B14" s="70"/>
      <c r="C14" s="70"/>
      <c r="D14" s="70"/>
      <c r="E14" s="71"/>
      <c r="F14" s="71"/>
      <c r="G14" s="71"/>
      <c r="H14" s="71"/>
      <c r="I14" s="71"/>
      <c r="J14" s="71"/>
      <c r="K14" s="71"/>
      <c r="L14" s="71"/>
      <c r="M14" s="71"/>
      <c r="N14" s="71"/>
    </row>
    <row r="15" spans="1:21" x14ac:dyDescent="0.15">
      <c r="A15" s="2"/>
      <c r="B15" s="2"/>
      <c r="C15" s="2"/>
      <c r="D15" s="2"/>
      <c r="E15" s="3" t="s">
        <v>0</v>
      </c>
      <c r="F15" s="4">
        <v>5</v>
      </c>
      <c r="G15" s="4">
        <v>6</v>
      </c>
      <c r="H15" s="4">
        <v>7</v>
      </c>
      <c r="I15" s="4">
        <v>8</v>
      </c>
      <c r="J15" s="4">
        <v>9</v>
      </c>
      <c r="K15" s="72" t="s">
        <v>1</v>
      </c>
      <c r="L15" s="72" t="s">
        <v>2</v>
      </c>
      <c r="M15" s="72" t="s">
        <v>3</v>
      </c>
      <c r="N15" s="72" t="s">
        <v>4</v>
      </c>
    </row>
    <row r="16" spans="1:21" ht="123.6" customHeight="1" x14ac:dyDescent="0.15">
      <c r="A16" s="22" t="s">
        <v>123</v>
      </c>
      <c r="B16" s="22" t="s">
        <v>121</v>
      </c>
      <c r="C16" s="22" t="s">
        <v>122</v>
      </c>
      <c r="D16" s="22" t="s">
        <v>124</v>
      </c>
      <c r="E16" s="5" t="s">
        <v>93</v>
      </c>
      <c r="F16" s="26" t="s">
        <v>58</v>
      </c>
      <c r="G16" s="26" t="s">
        <v>60</v>
      </c>
      <c r="H16" s="26" t="s">
        <v>59</v>
      </c>
      <c r="I16" s="26" t="s">
        <v>54</v>
      </c>
      <c r="J16" s="33" t="s">
        <v>79</v>
      </c>
      <c r="K16" s="72"/>
      <c r="L16" s="72"/>
      <c r="M16" s="72"/>
      <c r="N16" s="72"/>
      <c r="Q16" s="18"/>
      <c r="R16" s="18"/>
      <c r="S16" s="18"/>
    </row>
    <row r="17" spans="1:22" ht="15" customHeight="1" x14ac:dyDescent="0.15">
      <c r="A17" s="73" t="s">
        <v>100</v>
      </c>
      <c r="B17" s="73">
        <v>4</v>
      </c>
      <c r="C17" s="73">
        <v>4</v>
      </c>
      <c r="D17" s="73">
        <v>11</v>
      </c>
      <c r="E17" s="84" t="s">
        <v>58</v>
      </c>
      <c r="F17" s="17"/>
      <c r="G17" s="15" t="s">
        <v>150</v>
      </c>
      <c r="H17" s="15" t="s">
        <v>150</v>
      </c>
      <c r="I17" s="15" t="s">
        <v>149</v>
      </c>
      <c r="J17" s="15" t="s">
        <v>150</v>
      </c>
      <c r="K17" s="73">
        <f>COUNTIF(F17:J17,"○")</f>
        <v>1</v>
      </c>
      <c r="L17" s="73">
        <f>COUNTIF(F17:J17,"×")</f>
        <v>3</v>
      </c>
      <c r="M17" s="73">
        <f>SUM(F18:J18)</f>
        <v>5</v>
      </c>
      <c r="N17" s="88">
        <f>_xlfn.RANK.EQ(P17,$P$17:$P$29)</f>
        <v>5</v>
      </c>
      <c r="P17" s="42">
        <f t="shared" ref="P17:P25" si="6">K17*100+M17</f>
        <v>105</v>
      </c>
      <c r="Q17" s="12"/>
      <c r="R17" s="11"/>
      <c r="S17" s="13"/>
      <c r="T17" s="14"/>
      <c r="U17" s="14"/>
      <c r="V17" s="14"/>
    </row>
    <row r="18" spans="1:22" ht="15" customHeight="1" x14ac:dyDescent="0.15">
      <c r="A18" s="74"/>
      <c r="B18" s="74"/>
      <c r="C18" s="74"/>
      <c r="D18" s="74"/>
      <c r="E18" s="85"/>
      <c r="F18" s="16"/>
      <c r="G18" s="16">
        <v>1</v>
      </c>
      <c r="H18" s="16">
        <v>1</v>
      </c>
      <c r="I18" s="16">
        <v>2</v>
      </c>
      <c r="J18" s="16">
        <v>1</v>
      </c>
      <c r="K18" s="74"/>
      <c r="L18" s="74"/>
      <c r="M18" s="74"/>
      <c r="N18" s="89"/>
      <c r="P18" s="42"/>
      <c r="Q18" s="12"/>
      <c r="R18" s="11"/>
      <c r="S18" s="13"/>
      <c r="T18" s="14"/>
      <c r="U18" s="14"/>
      <c r="V18" s="14"/>
    </row>
    <row r="19" spans="1:22" ht="15" customHeight="1" x14ac:dyDescent="0.15">
      <c r="A19" s="73" t="s">
        <v>101</v>
      </c>
      <c r="B19" s="73">
        <v>3</v>
      </c>
      <c r="C19" s="73">
        <v>5</v>
      </c>
      <c r="D19" s="73">
        <v>11</v>
      </c>
      <c r="E19" s="84" t="s">
        <v>60</v>
      </c>
      <c r="F19" s="15" t="s">
        <v>149</v>
      </c>
      <c r="G19" s="15"/>
      <c r="H19" s="15" t="s">
        <v>150</v>
      </c>
      <c r="I19" s="15" t="s">
        <v>150</v>
      </c>
      <c r="J19" s="15" t="s">
        <v>149</v>
      </c>
      <c r="K19" s="73">
        <f>COUNTIF(F19:J19,"○")</f>
        <v>2</v>
      </c>
      <c r="L19" s="73">
        <f>COUNTIF(F19:J19,"×")</f>
        <v>2</v>
      </c>
      <c r="M19" s="73">
        <f>SUM(F20:J20)</f>
        <v>6</v>
      </c>
      <c r="N19" s="88">
        <f t="shared" ref="N19" si="7">_xlfn.RANK.EQ(P19,$P$17:$P$29)</f>
        <v>2</v>
      </c>
      <c r="P19" s="42">
        <f t="shared" si="6"/>
        <v>206</v>
      </c>
      <c r="Q19" s="12"/>
      <c r="R19" s="11"/>
      <c r="S19" s="13"/>
      <c r="T19" s="14"/>
      <c r="U19" s="14"/>
      <c r="V19" s="14"/>
    </row>
    <row r="20" spans="1:22" ht="15" customHeight="1" x14ac:dyDescent="0.15">
      <c r="A20" s="74"/>
      <c r="B20" s="74"/>
      <c r="C20" s="74"/>
      <c r="D20" s="74"/>
      <c r="E20" s="85"/>
      <c r="F20" s="16">
        <v>2</v>
      </c>
      <c r="G20" s="16"/>
      <c r="H20" s="16">
        <v>1</v>
      </c>
      <c r="I20" s="16">
        <v>1</v>
      </c>
      <c r="J20" s="16">
        <v>2</v>
      </c>
      <c r="K20" s="74"/>
      <c r="L20" s="74"/>
      <c r="M20" s="74"/>
      <c r="N20" s="89"/>
      <c r="P20" s="42"/>
      <c r="Q20" s="12"/>
      <c r="R20" s="11"/>
      <c r="S20" s="13"/>
      <c r="T20" s="14"/>
      <c r="U20" s="14"/>
      <c r="V20" s="14"/>
    </row>
    <row r="21" spans="1:22" ht="15" customHeight="1" x14ac:dyDescent="0.15">
      <c r="A21" s="73" t="s">
        <v>102</v>
      </c>
      <c r="B21" s="73">
        <v>2</v>
      </c>
      <c r="C21" s="73">
        <v>6</v>
      </c>
      <c r="D21" s="73">
        <v>10</v>
      </c>
      <c r="E21" s="84" t="s">
        <v>59</v>
      </c>
      <c r="F21" s="15" t="s">
        <v>149</v>
      </c>
      <c r="G21" s="15" t="s">
        <v>149</v>
      </c>
      <c r="H21" s="15"/>
      <c r="I21" s="15" t="s">
        <v>149</v>
      </c>
      <c r="J21" s="15" t="s">
        <v>150</v>
      </c>
      <c r="K21" s="73">
        <f>COUNTIF(F21:J21,"○")</f>
        <v>3</v>
      </c>
      <c r="L21" s="73">
        <f>COUNTIF(F21:J21,"×")</f>
        <v>1</v>
      </c>
      <c r="M21" s="73">
        <f>SUM(F22:J22)</f>
        <v>8</v>
      </c>
      <c r="N21" s="88">
        <f t="shared" ref="N21" si="8">_xlfn.RANK.EQ(P21,$P$17:$P$29)</f>
        <v>1</v>
      </c>
      <c r="P21" s="42">
        <f t="shared" si="6"/>
        <v>308</v>
      </c>
      <c r="Q21" s="12"/>
      <c r="R21" s="11"/>
      <c r="S21" s="13"/>
      <c r="T21" s="14"/>
      <c r="U21" s="14"/>
      <c r="V21" s="14"/>
    </row>
    <row r="22" spans="1:22" ht="15" customHeight="1" x14ac:dyDescent="0.15">
      <c r="A22" s="74"/>
      <c r="B22" s="74"/>
      <c r="C22" s="74"/>
      <c r="D22" s="74"/>
      <c r="E22" s="85"/>
      <c r="F22" s="16">
        <v>2</v>
      </c>
      <c r="G22" s="16">
        <v>2</v>
      </c>
      <c r="H22" s="16"/>
      <c r="I22" s="16">
        <v>3</v>
      </c>
      <c r="J22" s="16">
        <v>1</v>
      </c>
      <c r="K22" s="74"/>
      <c r="L22" s="74"/>
      <c r="M22" s="74"/>
      <c r="N22" s="89"/>
      <c r="P22" s="42"/>
      <c r="Q22" s="12"/>
      <c r="R22" s="11"/>
      <c r="S22" s="13"/>
      <c r="T22" s="14"/>
      <c r="U22" s="14"/>
      <c r="V22" s="14"/>
    </row>
    <row r="23" spans="1:22" ht="15" customHeight="1" x14ac:dyDescent="0.15">
      <c r="A23" s="73" t="s">
        <v>103</v>
      </c>
      <c r="B23" s="73">
        <v>2</v>
      </c>
      <c r="C23" s="73">
        <v>6</v>
      </c>
      <c r="D23" s="73">
        <v>8</v>
      </c>
      <c r="E23" s="84" t="s">
        <v>54</v>
      </c>
      <c r="F23" s="15" t="s">
        <v>150</v>
      </c>
      <c r="G23" s="15" t="s">
        <v>149</v>
      </c>
      <c r="H23" s="15" t="s">
        <v>150</v>
      </c>
      <c r="I23" s="15"/>
      <c r="J23" s="15" t="s">
        <v>149</v>
      </c>
      <c r="K23" s="73">
        <f>COUNTIF(F23:J23,"○")</f>
        <v>2</v>
      </c>
      <c r="L23" s="73">
        <f>COUNTIF(F23:J23,"×")</f>
        <v>2</v>
      </c>
      <c r="M23" s="73">
        <f>SUM(F24:J24)</f>
        <v>5</v>
      </c>
      <c r="N23" s="88">
        <f t="shared" ref="N23" si="9">_xlfn.RANK.EQ(P23,$P$17:$P$29)</f>
        <v>4</v>
      </c>
      <c r="P23" s="42">
        <f t="shared" si="6"/>
        <v>205</v>
      </c>
      <c r="Q23" s="12"/>
      <c r="R23" s="11"/>
      <c r="S23" s="13"/>
      <c r="T23" s="14"/>
      <c r="U23" s="14"/>
      <c r="V23" s="14"/>
    </row>
    <row r="24" spans="1:22" ht="15" customHeight="1" x14ac:dyDescent="0.15">
      <c r="A24" s="74"/>
      <c r="B24" s="74"/>
      <c r="C24" s="74"/>
      <c r="D24" s="74"/>
      <c r="E24" s="85"/>
      <c r="F24" s="16">
        <v>1</v>
      </c>
      <c r="G24" s="16">
        <v>2</v>
      </c>
      <c r="H24" s="16">
        <v>0</v>
      </c>
      <c r="I24" s="16"/>
      <c r="J24" s="16">
        <v>2</v>
      </c>
      <c r="K24" s="74"/>
      <c r="L24" s="74"/>
      <c r="M24" s="74"/>
      <c r="N24" s="89"/>
      <c r="P24" s="42"/>
      <c r="Q24" s="12"/>
      <c r="R24" s="11"/>
      <c r="S24" s="13"/>
      <c r="T24" s="14"/>
      <c r="U24" s="14"/>
      <c r="V24" s="14"/>
    </row>
    <row r="25" spans="1:22" ht="15" customHeight="1" x14ac:dyDescent="0.15">
      <c r="A25" s="73" t="s">
        <v>104</v>
      </c>
      <c r="B25" s="73">
        <v>1</v>
      </c>
      <c r="C25" s="73">
        <v>7</v>
      </c>
      <c r="D25" s="73">
        <v>5</v>
      </c>
      <c r="E25" s="94" t="s">
        <v>79</v>
      </c>
      <c r="F25" s="15" t="s">
        <v>149</v>
      </c>
      <c r="G25" s="15" t="s">
        <v>150</v>
      </c>
      <c r="H25" s="15" t="s">
        <v>149</v>
      </c>
      <c r="I25" s="15" t="s">
        <v>150</v>
      </c>
      <c r="J25" s="15"/>
      <c r="K25" s="73">
        <f>COUNTIF(F25:J25,"○")</f>
        <v>2</v>
      </c>
      <c r="L25" s="73">
        <f>COUNTIF(F25:J25,"×")</f>
        <v>2</v>
      </c>
      <c r="M25" s="73">
        <f>SUM(F26:J26)</f>
        <v>6</v>
      </c>
      <c r="N25" s="88">
        <f t="shared" ref="N25" si="10">_xlfn.RANK.EQ(P25,$P$17:$P$29)</f>
        <v>2</v>
      </c>
      <c r="P25" s="42">
        <f t="shared" si="6"/>
        <v>206</v>
      </c>
    </row>
    <row r="26" spans="1:22" ht="15" customHeight="1" x14ac:dyDescent="0.15">
      <c r="A26" s="74"/>
      <c r="B26" s="74"/>
      <c r="C26" s="74"/>
      <c r="D26" s="74"/>
      <c r="E26" s="95"/>
      <c r="F26" s="16">
        <v>2</v>
      </c>
      <c r="G26" s="16">
        <v>1</v>
      </c>
      <c r="H26" s="16">
        <v>2</v>
      </c>
      <c r="I26" s="16">
        <v>1</v>
      </c>
      <c r="J26" s="16"/>
      <c r="K26" s="74"/>
      <c r="L26" s="74"/>
      <c r="M26" s="74"/>
      <c r="N26" s="89"/>
      <c r="P26" s="42"/>
    </row>
  </sheetData>
  <mergeCells count="91">
    <mergeCell ref="E4:E5"/>
    <mergeCell ref="J6:J7"/>
    <mergeCell ref="L4:L5"/>
    <mergeCell ref="M8:M9"/>
    <mergeCell ref="A10:A11"/>
    <mergeCell ref="E10:E11"/>
    <mergeCell ref="J10:J11"/>
    <mergeCell ref="K10:K11"/>
    <mergeCell ref="L10:L11"/>
    <mergeCell ref="M10:M11"/>
    <mergeCell ref="A8:A9"/>
    <mergeCell ref="E8:E9"/>
    <mergeCell ref="J8:J9"/>
    <mergeCell ref="K8:K9"/>
    <mergeCell ref="L8:L9"/>
    <mergeCell ref="B4:B5"/>
    <mergeCell ref="A1:M1"/>
    <mergeCell ref="J2:J3"/>
    <mergeCell ref="K2:K3"/>
    <mergeCell ref="L2:L3"/>
    <mergeCell ref="M2:M3"/>
    <mergeCell ref="L17:L18"/>
    <mergeCell ref="M17:M18"/>
    <mergeCell ref="M4:M5"/>
    <mergeCell ref="A14:N14"/>
    <mergeCell ref="K15:K16"/>
    <mergeCell ref="L15:L16"/>
    <mergeCell ref="M15:M16"/>
    <mergeCell ref="N15:N16"/>
    <mergeCell ref="L6:L7"/>
    <mergeCell ref="M6:M7"/>
    <mergeCell ref="K4:K5"/>
    <mergeCell ref="K6:K7"/>
    <mergeCell ref="A6:A7"/>
    <mergeCell ref="E6:E7"/>
    <mergeCell ref="J4:J5"/>
    <mergeCell ref="A4:A5"/>
    <mergeCell ref="N17:N18"/>
    <mergeCell ref="N19:N20"/>
    <mergeCell ref="A21:A22"/>
    <mergeCell ref="E21:E22"/>
    <mergeCell ref="K21:K22"/>
    <mergeCell ref="L21:L22"/>
    <mergeCell ref="M21:M22"/>
    <mergeCell ref="N21:N22"/>
    <mergeCell ref="A19:A20"/>
    <mergeCell ref="E19:E20"/>
    <mergeCell ref="K19:K20"/>
    <mergeCell ref="L19:L20"/>
    <mergeCell ref="M19:M20"/>
    <mergeCell ref="A17:A18"/>
    <mergeCell ref="E17:E18"/>
    <mergeCell ref="K17:K18"/>
    <mergeCell ref="N23:N24"/>
    <mergeCell ref="A25:A26"/>
    <mergeCell ref="E25:E26"/>
    <mergeCell ref="K25:K26"/>
    <mergeCell ref="L25:L26"/>
    <mergeCell ref="M25:M26"/>
    <mergeCell ref="N25:N26"/>
    <mergeCell ref="A23:A24"/>
    <mergeCell ref="E23:E24"/>
    <mergeCell ref="K23:K24"/>
    <mergeCell ref="L23:L24"/>
    <mergeCell ref="M23:M24"/>
    <mergeCell ref="B25:B26"/>
    <mergeCell ref="C25:C26"/>
    <mergeCell ref="D25:D26"/>
    <mergeCell ref="C4:C5"/>
    <mergeCell ref="D4:D5"/>
    <mergeCell ref="B6:B7"/>
    <mergeCell ref="C6:C7"/>
    <mergeCell ref="D6:D7"/>
    <mergeCell ref="B8:B9"/>
    <mergeCell ref="C8:C9"/>
    <mergeCell ref="D8:D9"/>
    <mergeCell ref="B10:B11"/>
    <mergeCell ref="C10:C11"/>
    <mergeCell ref="D10:D11"/>
    <mergeCell ref="B17:B18"/>
    <mergeCell ref="C17:C18"/>
    <mergeCell ref="D17:D18"/>
    <mergeCell ref="B19:B20"/>
    <mergeCell ref="C19:C20"/>
    <mergeCell ref="D19:D20"/>
    <mergeCell ref="B21:B22"/>
    <mergeCell ref="C21:C22"/>
    <mergeCell ref="D21:D22"/>
    <mergeCell ref="B23:B24"/>
    <mergeCell ref="C23:C24"/>
    <mergeCell ref="D23:D24"/>
  </mergeCells>
  <phoneticPr fontId="1"/>
  <dataValidations count="2">
    <dataValidation type="list" allowBlank="1" showInputMessage="1" showErrorMessage="1" sqref="F20:J20 F26:J26 F24:J24 F18:J18 F22:J22 F5:I5 F7:I7 F9:I9 F11:I11">
      <formula1>"0,1,2,3"</formula1>
    </dataValidation>
    <dataValidation type="list" allowBlank="1" showInputMessage="1" showErrorMessage="1" sqref="F19:J19 F25:J25 G17:J17 F23:J23 F21:J21 G4:I4 G6:I6 G8:I8 G10:I10">
      <formula1>"○,×"</formula1>
    </dataValidation>
  </dataValidations>
  <pageMargins left="0.11811023622047245" right="0.11811023622047245" top="0.74803149606299213" bottom="0.74803149606299213" header="0.31496062992125984" footer="0.31496062992125984"/>
  <pageSetup paperSize="9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V26"/>
  <sheetViews>
    <sheetView tabSelected="1" topLeftCell="A14" zoomScale="125" zoomScaleNormal="125" workbookViewId="0">
      <selection activeCell="I20" sqref="I20"/>
    </sheetView>
  </sheetViews>
  <sheetFormatPr defaultColWidth="8.875" defaultRowHeight="14.25" x14ac:dyDescent="0.15"/>
  <cols>
    <col min="1" max="4" width="5.625" style="1" customWidth="1"/>
    <col min="5" max="5" width="20.5" style="1" customWidth="1"/>
    <col min="6" max="9" width="7.5" style="1" customWidth="1"/>
    <col min="10" max="14" width="5.625" style="1" customWidth="1"/>
    <col min="15" max="15" width="8.875" style="1"/>
    <col min="16" max="16" width="7.5" style="1" customWidth="1"/>
    <col min="17" max="17" width="5.875" style="1" customWidth="1"/>
    <col min="18" max="18" width="22.625" style="1" customWidth="1"/>
    <col min="19" max="16384" width="8.875" style="1"/>
  </cols>
  <sheetData>
    <row r="1" spans="1:21" ht="35.450000000000003" customHeight="1" x14ac:dyDescent="0.15">
      <c r="A1" s="70" t="s">
        <v>108</v>
      </c>
      <c r="B1" s="70"/>
      <c r="C1" s="70"/>
      <c r="D1" s="70"/>
      <c r="E1" s="71"/>
      <c r="F1" s="71"/>
      <c r="G1" s="71"/>
      <c r="H1" s="71"/>
      <c r="I1" s="71"/>
      <c r="J1" s="71"/>
      <c r="K1" s="71"/>
      <c r="L1" s="71"/>
      <c r="M1" s="71"/>
    </row>
    <row r="2" spans="1:21" x14ac:dyDescent="0.15">
      <c r="A2" s="2"/>
      <c r="B2" s="2"/>
      <c r="C2" s="2"/>
      <c r="D2" s="2"/>
      <c r="E2" s="3" t="s">
        <v>0</v>
      </c>
      <c r="F2" s="4">
        <v>1</v>
      </c>
      <c r="G2" s="4">
        <v>2</v>
      </c>
      <c r="H2" s="4">
        <v>3</v>
      </c>
      <c r="I2" s="4">
        <v>4</v>
      </c>
      <c r="J2" s="72" t="s">
        <v>1</v>
      </c>
      <c r="K2" s="72" t="s">
        <v>2</v>
      </c>
      <c r="L2" s="72" t="s">
        <v>3</v>
      </c>
      <c r="M2" s="72" t="s">
        <v>4</v>
      </c>
    </row>
    <row r="3" spans="1:21" ht="126.6" customHeight="1" x14ac:dyDescent="0.15">
      <c r="A3" s="22" t="s">
        <v>123</v>
      </c>
      <c r="B3" s="22" t="s">
        <v>121</v>
      </c>
      <c r="C3" s="22" t="s">
        <v>122</v>
      </c>
      <c r="D3" s="22" t="s">
        <v>124</v>
      </c>
      <c r="E3" s="5" t="s">
        <v>94</v>
      </c>
      <c r="F3" s="26" t="s">
        <v>67</v>
      </c>
      <c r="G3" s="33" t="s">
        <v>80</v>
      </c>
      <c r="H3" s="26" t="s">
        <v>61</v>
      </c>
      <c r="I3" s="26" t="s">
        <v>62</v>
      </c>
      <c r="J3" s="72"/>
      <c r="K3" s="72"/>
      <c r="L3" s="72"/>
      <c r="M3" s="72"/>
      <c r="P3" s="87"/>
      <c r="Q3" s="87"/>
      <c r="R3" s="87"/>
    </row>
    <row r="4" spans="1:21" ht="15" customHeight="1" x14ac:dyDescent="0.15">
      <c r="A4" s="72" t="s">
        <v>96</v>
      </c>
      <c r="B4" s="72">
        <v>8</v>
      </c>
      <c r="C4" s="72">
        <v>0</v>
      </c>
      <c r="D4" s="72">
        <v>17</v>
      </c>
      <c r="E4" s="80" t="s">
        <v>67</v>
      </c>
      <c r="F4" s="15"/>
      <c r="G4" s="15" t="s">
        <v>149</v>
      </c>
      <c r="H4" s="15" t="s">
        <v>149</v>
      </c>
      <c r="I4" s="15" t="s">
        <v>149</v>
      </c>
      <c r="J4" s="72">
        <f>COUNTIF(F4:I4,"○")</f>
        <v>3</v>
      </c>
      <c r="K4" s="72">
        <f>COUNTIF(F4:I4,"×")</f>
        <v>0</v>
      </c>
      <c r="L4" s="72">
        <f>SUM(F5:I5)</f>
        <v>6</v>
      </c>
      <c r="M4" s="97">
        <f>_xlfn.RANK.EQ(O4,$O$4:$O$13)</f>
        <v>1</v>
      </c>
      <c r="O4" s="42">
        <f>J4*1000+L4</f>
        <v>3006</v>
      </c>
      <c r="P4" s="12"/>
      <c r="Q4" s="11"/>
      <c r="R4" s="13"/>
      <c r="S4" s="14"/>
      <c r="T4" s="14"/>
      <c r="U4" s="14"/>
    </row>
    <row r="5" spans="1:21" ht="15" customHeight="1" x14ac:dyDescent="0.15">
      <c r="A5" s="72"/>
      <c r="B5" s="72"/>
      <c r="C5" s="72"/>
      <c r="D5" s="72"/>
      <c r="E5" s="80"/>
      <c r="F5" s="16"/>
      <c r="G5" s="16">
        <v>2</v>
      </c>
      <c r="H5" s="16">
        <v>2</v>
      </c>
      <c r="I5" s="16">
        <v>2</v>
      </c>
      <c r="J5" s="72"/>
      <c r="K5" s="72"/>
      <c r="L5" s="72"/>
      <c r="M5" s="97"/>
      <c r="O5" s="42"/>
    </row>
    <row r="6" spans="1:21" ht="15" customHeight="1" x14ac:dyDescent="0.15">
      <c r="A6" s="72" t="s">
        <v>97</v>
      </c>
      <c r="B6" s="72">
        <v>7</v>
      </c>
      <c r="C6" s="72">
        <v>1</v>
      </c>
      <c r="D6" s="72">
        <v>20</v>
      </c>
      <c r="E6" s="94" t="s">
        <v>80</v>
      </c>
      <c r="F6" s="15" t="s">
        <v>150</v>
      </c>
      <c r="G6" s="15"/>
      <c r="H6" s="15" t="s">
        <v>150</v>
      </c>
      <c r="I6" s="15" t="s">
        <v>149</v>
      </c>
      <c r="J6" s="73">
        <f>COUNTIF(F6:I6,"○")</f>
        <v>1</v>
      </c>
      <c r="K6" s="73">
        <f>COUNTIF(F6:I6,"×")</f>
        <v>2</v>
      </c>
      <c r="L6" s="73">
        <f>SUM(F7:I7)</f>
        <v>4</v>
      </c>
      <c r="M6" s="97">
        <f t="shared" ref="M6" si="0">_xlfn.RANK.EQ(O6,$O$4:$O$13)</f>
        <v>3</v>
      </c>
      <c r="O6" s="42">
        <f t="shared" ref="O6" si="1">J6*1000+L6</f>
        <v>1004</v>
      </c>
    </row>
    <row r="7" spans="1:21" ht="15" customHeight="1" x14ac:dyDescent="0.15">
      <c r="A7" s="72"/>
      <c r="B7" s="72"/>
      <c r="C7" s="72"/>
      <c r="D7" s="72"/>
      <c r="E7" s="95"/>
      <c r="F7" s="16">
        <v>1</v>
      </c>
      <c r="G7" s="16"/>
      <c r="H7" s="16">
        <v>1</v>
      </c>
      <c r="I7" s="16">
        <v>2</v>
      </c>
      <c r="J7" s="74"/>
      <c r="K7" s="74"/>
      <c r="L7" s="74"/>
      <c r="M7" s="97"/>
      <c r="O7" s="42"/>
    </row>
    <row r="8" spans="1:21" ht="15" customHeight="1" x14ac:dyDescent="0.15">
      <c r="A8" s="72" t="s">
        <v>98</v>
      </c>
      <c r="B8" s="72">
        <v>5</v>
      </c>
      <c r="C8" s="72">
        <v>3</v>
      </c>
      <c r="D8" s="72">
        <v>17</v>
      </c>
      <c r="E8" s="84" t="s">
        <v>61</v>
      </c>
      <c r="F8" s="15" t="s">
        <v>150</v>
      </c>
      <c r="G8" s="15" t="s">
        <v>149</v>
      </c>
      <c r="H8" s="15"/>
      <c r="I8" s="15" t="s">
        <v>149</v>
      </c>
      <c r="J8" s="73">
        <f>COUNTIF(F8:I8,"○")</f>
        <v>2</v>
      </c>
      <c r="K8" s="73">
        <f>COUNTIF(F8:I8,"×")</f>
        <v>1</v>
      </c>
      <c r="L8" s="73">
        <f>SUM(F9:I9)</f>
        <v>6</v>
      </c>
      <c r="M8" s="97">
        <f t="shared" ref="M8" si="2">_xlfn.RANK.EQ(O8,$O$4:$O$13)</f>
        <v>2</v>
      </c>
      <c r="O8" s="42">
        <f t="shared" ref="O8" si="3">J8*1000+L8</f>
        <v>2006</v>
      </c>
    </row>
    <row r="9" spans="1:21" ht="15" customHeight="1" x14ac:dyDescent="0.15">
      <c r="A9" s="72"/>
      <c r="B9" s="72"/>
      <c r="C9" s="72"/>
      <c r="D9" s="72"/>
      <c r="E9" s="85"/>
      <c r="F9" s="16">
        <v>1</v>
      </c>
      <c r="G9" s="16">
        <v>2</v>
      </c>
      <c r="H9" s="16"/>
      <c r="I9" s="16">
        <v>3</v>
      </c>
      <c r="J9" s="74"/>
      <c r="K9" s="74"/>
      <c r="L9" s="74"/>
      <c r="M9" s="97"/>
      <c r="O9" s="42"/>
    </row>
    <row r="10" spans="1:21" ht="15" customHeight="1" x14ac:dyDescent="0.15">
      <c r="A10" s="72" t="s">
        <v>99</v>
      </c>
      <c r="B10" s="72">
        <v>5</v>
      </c>
      <c r="C10" s="72">
        <v>3</v>
      </c>
      <c r="D10" s="72">
        <v>15</v>
      </c>
      <c r="E10" s="84" t="s">
        <v>62</v>
      </c>
      <c r="F10" s="15" t="s">
        <v>150</v>
      </c>
      <c r="G10" s="15" t="s">
        <v>150</v>
      </c>
      <c r="H10" s="15" t="s">
        <v>150</v>
      </c>
      <c r="I10" s="15"/>
      <c r="J10" s="73">
        <f>COUNTIF(F10:I10,"○")</f>
        <v>0</v>
      </c>
      <c r="K10" s="73">
        <f>COUNTIF(F10:I10,"×")</f>
        <v>3</v>
      </c>
      <c r="L10" s="73">
        <f>SUM(F11:I11)</f>
        <v>2</v>
      </c>
      <c r="M10" s="97">
        <f t="shared" ref="M10" si="4">_xlfn.RANK.EQ(O10,$O$4:$O$13)</f>
        <v>4</v>
      </c>
      <c r="O10" s="42">
        <f t="shared" ref="O10" si="5">J10*1000+L10</f>
        <v>2</v>
      </c>
    </row>
    <row r="11" spans="1:21" ht="15" customHeight="1" x14ac:dyDescent="0.15">
      <c r="A11" s="72"/>
      <c r="B11" s="72"/>
      <c r="C11" s="72"/>
      <c r="D11" s="72"/>
      <c r="E11" s="85"/>
      <c r="F11" s="16">
        <v>1</v>
      </c>
      <c r="G11" s="16">
        <v>1</v>
      </c>
      <c r="H11" s="16">
        <v>0</v>
      </c>
      <c r="I11" s="16"/>
      <c r="J11" s="74"/>
      <c r="K11" s="74"/>
      <c r="L11" s="74"/>
      <c r="M11" s="97"/>
      <c r="O11" s="42"/>
    </row>
    <row r="14" spans="1:21" ht="35.450000000000003" customHeight="1" x14ac:dyDescent="0.15">
      <c r="A14" s="70" t="s">
        <v>107</v>
      </c>
      <c r="B14" s="70"/>
      <c r="C14" s="70"/>
      <c r="D14" s="70"/>
      <c r="E14" s="71"/>
      <c r="F14" s="71"/>
      <c r="G14" s="71"/>
      <c r="H14" s="71"/>
      <c r="I14" s="71"/>
      <c r="J14" s="71"/>
      <c r="K14" s="71"/>
      <c r="L14" s="71"/>
      <c r="M14" s="71"/>
      <c r="N14" s="71"/>
    </row>
    <row r="15" spans="1:21" x14ac:dyDescent="0.15">
      <c r="A15" s="2"/>
      <c r="B15" s="2"/>
      <c r="C15" s="2"/>
      <c r="D15" s="2"/>
      <c r="E15" s="3" t="s">
        <v>0</v>
      </c>
      <c r="F15" s="4">
        <v>5</v>
      </c>
      <c r="G15" s="4">
        <v>6</v>
      </c>
      <c r="H15" s="4">
        <v>7</v>
      </c>
      <c r="I15" s="4">
        <v>8</v>
      </c>
      <c r="J15" s="4">
        <v>9</v>
      </c>
      <c r="K15" s="72" t="s">
        <v>1</v>
      </c>
      <c r="L15" s="72" t="s">
        <v>2</v>
      </c>
      <c r="M15" s="72" t="s">
        <v>3</v>
      </c>
      <c r="N15" s="72" t="s">
        <v>4</v>
      </c>
    </row>
    <row r="16" spans="1:21" ht="126.6" customHeight="1" x14ac:dyDescent="0.15">
      <c r="A16" s="22" t="s">
        <v>123</v>
      </c>
      <c r="B16" s="22" t="s">
        <v>121</v>
      </c>
      <c r="C16" s="22" t="s">
        <v>122</v>
      </c>
      <c r="D16" s="22" t="s">
        <v>124</v>
      </c>
      <c r="E16" s="5" t="s">
        <v>95</v>
      </c>
      <c r="F16" s="26" t="s">
        <v>63</v>
      </c>
      <c r="G16" s="26" t="s">
        <v>65</v>
      </c>
      <c r="H16" s="26" t="s">
        <v>66</v>
      </c>
      <c r="I16" s="26" t="s">
        <v>68</v>
      </c>
      <c r="J16" s="26" t="s">
        <v>64</v>
      </c>
      <c r="K16" s="72"/>
      <c r="L16" s="72"/>
      <c r="M16" s="72"/>
      <c r="N16" s="72"/>
      <c r="Q16" s="87"/>
      <c r="R16" s="87"/>
      <c r="S16" s="87"/>
    </row>
    <row r="17" spans="1:22" ht="15" customHeight="1" x14ac:dyDescent="0.15">
      <c r="A17" s="73" t="s">
        <v>100</v>
      </c>
      <c r="B17" s="73">
        <v>4</v>
      </c>
      <c r="C17" s="73">
        <v>4</v>
      </c>
      <c r="D17" s="73">
        <v>13</v>
      </c>
      <c r="E17" s="84" t="s">
        <v>63</v>
      </c>
      <c r="F17" s="15"/>
      <c r="G17" s="15" t="s">
        <v>149</v>
      </c>
      <c r="H17" s="15" t="s">
        <v>149</v>
      </c>
      <c r="I17" s="15" t="s">
        <v>149</v>
      </c>
      <c r="J17" s="15" t="s">
        <v>149</v>
      </c>
      <c r="K17" s="73">
        <f>COUNTIF(F17:J17,"○")</f>
        <v>4</v>
      </c>
      <c r="L17" s="73">
        <f>COUNTIF(F17:J17,"×")</f>
        <v>0</v>
      </c>
      <c r="M17" s="73">
        <f>SUM(F18:J18)</f>
        <v>10</v>
      </c>
      <c r="N17" s="88">
        <f>_xlfn.RANK.EQ(P17,$P$17:$P$29)</f>
        <v>1</v>
      </c>
      <c r="P17" s="42">
        <f t="shared" ref="P17:P25" si="6">K17*100+M17</f>
        <v>410</v>
      </c>
      <c r="Q17" s="12"/>
      <c r="R17" s="11"/>
      <c r="S17" s="13"/>
      <c r="T17" s="14"/>
      <c r="U17" s="14"/>
      <c r="V17" s="14"/>
    </row>
    <row r="18" spans="1:22" ht="15" customHeight="1" x14ac:dyDescent="0.15">
      <c r="A18" s="74"/>
      <c r="B18" s="74"/>
      <c r="C18" s="74"/>
      <c r="D18" s="74"/>
      <c r="E18" s="85"/>
      <c r="F18" s="16"/>
      <c r="G18" s="16">
        <v>3</v>
      </c>
      <c r="H18" s="16">
        <v>2</v>
      </c>
      <c r="I18" s="16">
        <v>2</v>
      </c>
      <c r="J18" s="16">
        <v>3</v>
      </c>
      <c r="K18" s="74"/>
      <c r="L18" s="74"/>
      <c r="M18" s="74"/>
      <c r="N18" s="89"/>
      <c r="P18" s="42"/>
      <c r="Q18" s="12"/>
      <c r="R18" s="11"/>
      <c r="S18" s="13"/>
      <c r="T18" s="14"/>
      <c r="U18" s="14"/>
      <c r="V18" s="14"/>
    </row>
    <row r="19" spans="1:22" ht="15" customHeight="1" x14ac:dyDescent="0.15">
      <c r="A19" s="73" t="s">
        <v>101</v>
      </c>
      <c r="B19" s="73">
        <v>3</v>
      </c>
      <c r="C19" s="73">
        <v>5</v>
      </c>
      <c r="D19" s="73">
        <v>7</v>
      </c>
      <c r="E19" s="84" t="s">
        <v>65</v>
      </c>
      <c r="F19" s="15" t="s">
        <v>150</v>
      </c>
      <c r="G19" s="15"/>
      <c r="H19" s="15" t="s">
        <v>149</v>
      </c>
      <c r="I19" s="15" t="s">
        <v>150</v>
      </c>
      <c r="J19" s="15" t="s">
        <v>149</v>
      </c>
      <c r="K19" s="73">
        <f>COUNTIF(F19:J19,"○")</f>
        <v>2</v>
      </c>
      <c r="L19" s="73">
        <f>COUNTIF(F19:J19,"×")</f>
        <v>2</v>
      </c>
      <c r="M19" s="73">
        <f>SUM(F20:J20)</f>
        <v>6</v>
      </c>
      <c r="N19" s="88">
        <f t="shared" ref="N19" si="7">_xlfn.RANK.EQ(P19,$P$17:$P$29)</f>
        <v>2</v>
      </c>
      <c r="P19" s="42">
        <f t="shared" si="6"/>
        <v>206</v>
      </c>
      <c r="Q19" s="12"/>
      <c r="R19" s="11"/>
      <c r="S19" s="13"/>
      <c r="T19" s="14"/>
      <c r="U19" s="14"/>
      <c r="V19" s="14"/>
    </row>
    <row r="20" spans="1:22" ht="15" customHeight="1" x14ac:dyDescent="0.15">
      <c r="A20" s="74"/>
      <c r="B20" s="74"/>
      <c r="C20" s="74"/>
      <c r="D20" s="74"/>
      <c r="E20" s="85"/>
      <c r="F20" s="16">
        <v>0</v>
      </c>
      <c r="G20" s="16"/>
      <c r="H20" s="16">
        <v>2</v>
      </c>
      <c r="I20" s="16">
        <v>1</v>
      </c>
      <c r="J20" s="16">
        <v>3</v>
      </c>
      <c r="K20" s="74"/>
      <c r="L20" s="74"/>
      <c r="M20" s="74"/>
      <c r="N20" s="89"/>
      <c r="P20" s="42"/>
      <c r="Q20" s="12"/>
      <c r="R20" s="11"/>
      <c r="S20" s="13"/>
      <c r="T20" s="14"/>
      <c r="U20" s="14"/>
      <c r="V20" s="14"/>
    </row>
    <row r="21" spans="1:22" ht="15" customHeight="1" x14ac:dyDescent="0.15">
      <c r="A21" s="73" t="s">
        <v>102</v>
      </c>
      <c r="B21" s="73">
        <v>2</v>
      </c>
      <c r="C21" s="73">
        <v>6</v>
      </c>
      <c r="D21" s="73">
        <v>7</v>
      </c>
      <c r="E21" s="84" t="s">
        <v>66</v>
      </c>
      <c r="F21" s="15" t="s">
        <v>150</v>
      </c>
      <c r="G21" s="15" t="s">
        <v>150</v>
      </c>
      <c r="H21" s="15"/>
      <c r="I21" s="15" t="s">
        <v>149</v>
      </c>
      <c r="J21" s="15" t="s">
        <v>149</v>
      </c>
      <c r="K21" s="73">
        <f>COUNTIF(F21:J21,"○")</f>
        <v>2</v>
      </c>
      <c r="L21" s="73">
        <f>COUNTIF(F21:J21,"×")</f>
        <v>2</v>
      </c>
      <c r="M21" s="73">
        <f>SUM(F22:J22)</f>
        <v>6</v>
      </c>
      <c r="N21" s="88">
        <f t="shared" ref="N21" si="8">_xlfn.RANK.EQ(P21,$P$17:$P$29)</f>
        <v>2</v>
      </c>
      <c r="P21" s="42">
        <f t="shared" si="6"/>
        <v>206</v>
      </c>
      <c r="Q21" s="12"/>
      <c r="R21" s="11"/>
      <c r="S21" s="13"/>
      <c r="T21" s="14"/>
      <c r="U21" s="14"/>
      <c r="V21" s="14"/>
    </row>
    <row r="22" spans="1:22" ht="15" customHeight="1" x14ac:dyDescent="0.15">
      <c r="A22" s="74"/>
      <c r="B22" s="74"/>
      <c r="C22" s="74"/>
      <c r="D22" s="74"/>
      <c r="E22" s="85"/>
      <c r="F22" s="16">
        <v>1</v>
      </c>
      <c r="G22" s="16">
        <v>1</v>
      </c>
      <c r="H22" s="16"/>
      <c r="I22" s="16">
        <v>2</v>
      </c>
      <c r="J22" s="16">
        <v>2</v>
      </c>
      <c r="K22" s="74"/>
      <c r="L22" s="74"/>
      <c r="M22" s="74"/>
      <c r="N22" s="89"/>
      <c r="P22" s="42"/>
      <c r="Q22" s="12"/>
      <c r="R22" s="11"/>
      <c r="S22" s="13"/>
      <c r="T22" s="14"/>
      <c r="U22" s="14"/>
      <c r="V22" s="14"/>
    </row>
    <row r="23" spans="1:22" ht="15" customHeight="1" x14ac:dyDescent="0.15">
      <c r="A23" s="73" t="s">
        <v>103</v>
      </c>
      <c r="B23" s="73">
        <v>1</v>
      </c>
      <c r="C23" s="73">
        <v>7</v>
      </c>
      <c r="D23" s="73">
        <v>6</v>
      </c>
      <c r="E23" s="84" t="s">
        <v>68</v>
      </c>
      <c r="F23" s="15" t="s">
        <v>150</v>
      </c>
      <c r="G23" s="15" t="s">
        <v>149</v>
      </c>
      <c r="H23" s="15" t="s">
        <v>150</v>
      </c>
      <c r="I23" s="15"/>
      <c r="J23" s="15" t="s">
        <v>149</v>
      </c>
      <c r="K23" s="73">
        <f>COUNTIF(F23:J23,"○")</f>
        <v>2</v>
      </c>
      <c r="L23" s="73">
        <f>COUNTIF(F23:J23,"×")</f>
        <v>2</v>
      </c>
      <c r="M23" s="73">
        <f>SUM(F24:J24)</f>
        <v>6</v>
      </c>
      <c r="N23" s="88">
        <f t="shared" ref="N23" si="9">_xlfn.RANK.EQ(P23,$P$17:$P$29)</f>
        <v>2</v>
      </c>
      <c r="P23" s="42">
        <f t="shared" si="6"/>
        <v>206</v>
      </c>
      <c r="Q23" s="12"/>
      <c r="R23" s="11"/>
      <c r="S23" s="13"/>
      <c r="T23" s="14"/>
      <c r="U23" s="14"/>
      <c r="V23" s="14"/>
    </row>
    <row r="24" spans="1:22" ht="15" customHeight="1" x14ac:dyDescent="0.15">
      <c r="A24" s="74"/>
      <c r="B24" s="74"/>
      <c r="C24" s="74"/>
      <c r="D24" s="74"/>
      <c r="E24" s="85"/>
      <c r="F24" s="16">
        <v>1</v>
      </c>
      <c r="G24" s="16">
        <v>2</v>
      </c>
      <c r="H24" s="16">
        <v>1</v>
      </c>
      <c r="I24" s="16"/>
      <c r="J24" s="16">
        <v>2</v>
      </c>
      <c r="K24" s="74"/>
      <c r="L24" s="74"/>
      <c r="M24" s="74"/>
      <c r="N24" s="89"/>
      <c r="P24" s="42"/>
      <c r="Q24" s="12"/>
      <c r="R24" s="11"/>
      <c r="S24" s="13"/>
      <c r="T24" s="14"/>
      <c r="U24" s="14"/>
      <c r="V24" s="14"/>
    </row>
    <row r="25" spans="1:22" ht="15" customHeight="1" x14ac:dyDescent="0.15">
      <c r="A25" s="73" t="s">
        <v>104</v>
      </c>
      <c r="B25" s="73">
        <v>1</v>
      </c>
      <c r="C25" s="73">
        <v>7</v>
      </c>
      <c r="D25" s="73">
        <v>5</v>
      </c>
      <c r="E25" s="84" t="s">
        <v>64</v>
      </c>
      <c r="F25" s="15" t="s">
        <v>150</v>
      </c>
      <c r="G25" s="15" t="s">
        <v>150</v>
      </c>
      <c r="H25" s="15" t="s">
        <v>150</v>
      </c>
      <c r="I25" s="15" t="s">
        <v>150</v>
      </c>
      <c r="J25" s="15"/>
      <c r="K25" s="73">
        <f>COUNTIF(F25:J25,"○")</f>
        <v>0</v>
      </c>
      <c r="L25" s="73">
        <f>COUNTIF(F25:J25,"×")</f>
        <v>4</v>
      </c>
      <c r="M25" s="73">
        <f>SUM(F26:J26)</f>
        <v>2</v>
      </c>
      <c r="N25" s="88">
        <f t="shared" ref="N25" si="10">_xlfn.RANK.EQ(P25,$P$17:$P$29)</f>
        <v>5</v>
      </c>
      <c r="P25" s="42">
        <f t="shared" si="6"/>
        <v>2</v>
      </c>
      <c r="Q25" s="12"/>
      <c r="R25" s="11"/>
      <c r="S25" s="13"/>
      <c r="T25" s="14"/>
      <c r="U25" s="14"/>
      <c r="V25" s="14"/>
    </row>
    <row r="26" spans="1:22" ht="15" customHeight="1" x14ac:dyDescent="0.15">
      <c r="A26" s="74"/>
      <c r="B26" s="74"/>
      <c r="C26" s="74"/>
      <c r="D26" s="74"/>
      <c r="E26" s="85"/>
      <c r="F26" s="16">
        <v>0</v>
      </c>
      <c r="G26" s="16">
        <v>0</v>
      </c>
      <c r="H26" s="16">
        <v>1</v>
      </c>
      <c r="I26" s="16">
        <v>1</v>
      </c>
      <c r="J26" s="16"/>
      <c r="K26" s="74"/>
      <c r="L26" s="74"/>
      <c r="M26" s="74"/>
      <c r="N26" s="89"/>
      <c r="P26" s="42"/>
      <c r="Q26" s="12"/>
      <c r="R26" s="11"/>
      <c r="S26" s="13"/>
      <c r="T26" s="14"/>
      <c r="U26" s="14"/>
      <c r="V26" s="14"/>
    </row>
  </sheetData>
  <mergeCells count="93">
    <mergeCell ref="A6:A7"/>
    <mergeCell ref="E6:E7"/>
    <mergeCell ref="J6:J7"/>
    <mergeCell ref="K6:K7"/>
    <mergeCell ref="K8:K9"/>
    <mergeCell ref="A8:A9"/>
    <mergeCell ref="E8:E9"/>
    <mergeCell ref="B6:B7"/>
    <mergeCell ref="C6:C7"/>
    <mergeCell ref="D6:D7"/>
    <mergeCell ref="B8:B9"/>
    <mergeCell ref="C8:C9"/>
    <mergeCell ref="D8:D9"/>
    <mergeCell ref="A4:A5"/>
    <mergeCell ref="E4:E5"/>
    <mergeCell ref="J4:J5"/>
    <mergeCell ref="K4:K5"/>
    <mergeCell ref="L4:L5"/>
    <mergeCell ref="B4:B5"/>
    <mergeCell ref="C4:C5"/>
    <mergeCell ref="D4:D5"/>
    <mergeCell ref="L8:L9"/>
    <mergeCell ref="M8:M9"/>
    <mergeCell ref="J10:J11"/>
    <mergeCell ref="P3:R3"/>
    <mergeCell ref="K10:K11"/>
    <mergeCell ref="L10:L11"/>
    <mergeCell ref="M10:M11"/>
    <mergeCell ref="J8:J9"/>
    <mergeCell ref="L6:L7"/>
    <mergeCell ref="M6:M7"/>
    <mergeCell ref="M4:M5"/>
    <mergeCell ref="A1:M1"/>
    <mergeCell ref="J2:J3"/>
    <mergeCell ref="K2:K3"/>
    <mergeCell ref="L2:L3"/>
    <mergeCell ref="M2:M3"/>
    <mergeCell ref="Q16:S16"/>
    <mergeCell ref="A17:A18"/>
    <mergeCell ref="E17:E18"/>
    <mergeCell ref="K17:K18"/>
    <mergeCell ref="L17:L18"/>
    <mergeCell ref="M17:M18"/>
    <mergeCell ref="N17:N18"/>
    <mergeCell ref="K15:K16"/>
    <mergeCell ref="L15:L16"/>
    <mergeCell ref="M15:M16"/>
    <mergeCell ref="N15:N16"/>
    <mergeCell ref="N19:N20"/>
    <mergeCell ref="A21:A22"/>
    <mergeCell ref="E21:E22"/>
    <mergeCell ref="K21:K22"/>
    <mergeCell ref="L21:L22"/>
    <mergeCell ref="M21:M22"/>
    <mergeCell ref="N21:N22"/>
    <mergeCell ref="A19:A20"/>
    <mergeCell ref="E19:E20"/>
    <mergeCell ref="K19:K20"/>
    <mergeCell ref="L19:L20"/>
    <mergeCell ref="M19:M20"/>
    <mergeCell ref="B19:B20"/>
    <mergeCell ref="C19:C20"/>
    <mergeCell ref="D19:D20"/>
    <mergeCell ref="B21:B22"/>
    <mergeCell ref="N23:N24"/>
    <mergeCell ref="A25:A26"/>
    <mergeCell ref="E25:E26"/>
    <mergeCell ref="K25:K26"/>
    <mergeCell ref="L25:L26"/>
    <mergeCell ref="M25:M26"/>
    <mergeCell ref="N25:N26"/>
    <mergeCell ref="A23:A24"/>
    <mergeCell ref="E23:E24"/>
    <mergeCell ref="K23:K24"/>
    <mergeCell ref="L23:L24"/>
    <mergeCell ref="M23:M24"/>
    <mergeCell ref="B25:B26"/>
    <mergeCell ref="C25:C26"/>
    <mergeCell ref="D25:D26"/>
    <mergeCell ref="C10:C11"/>
    <mergeCell ref="D10:D11"/>
    <mergeCell ref="B17:B18"/>
    <mergeCell ref="C17:C18"/>
    <mergeCell ref="D17:D18"/>
    <mergeCell ref="A14:N14"/>
    <mergeCell ref="A10:A11"/>
    <mergeCell ref="E10:E11"/>
    <mergeCell ref="B10:B11"/>
    <mergeCell ref="C21:C22"/>
    <mergeCell ref="D21:D22"/>
    <mergeCell ref="B23:B24"/>
    <mergeCell ref="C23:C24"/>
    <mergeCell ref="D23:D24"/>
  </mergeCells>
  <phoneticPr fontId="1"/>
  <dataValidations count="2">
    <dataValidation type="list" allowBlank="1" showInputMessage="1" showErrorMessage="1" sqref="F7:I7 F9:I9 F11:I11 F5:I5 F26:J26 F20:J20 F22:J22 F24:J24 F18:J18">
      <formula1>"0,1,2,3"</formula1>
    </dataValidation>
    <dataValidation type="list" allowBlank="1" showInputMessage="1" showErrorMessage="1" sqref="F6:I6 F4:I4 F10:I10 F23:J23 F25:J25 F19:J19 F21:J21 F8:I8 F17:I17">
      <formula1>"○,×"</formula1>
    </dataValidation>
  </dataValidations>
  <pageMargins left="0.11811023622047245" right="0.11811023622047245" top="0.74803149606299213" bottom="0.74803149606299213" header="0.31496062992125984" footer="0.31496062992125984"/>
  <pageSetup paperSize="9" orientation="portrait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8"/>
  <sheetViews>
    <sheetView workbookViewId="0">
      <selection activeCell="R299" sqref="R299"/>
    </sheetView>
  </sheetViews>
  <sheetFormatPr defaultRowHeight="13.5" x14ac:dyDescent="0.15"/>
  <cols>
    <col min="1" max="1" width="4.125" customWidth="1"/>
    <col min="2" max="2" width="17.125" customWidth="1"/>
    <col min="3" max="10" width="5.5" customWidth="1"/>
    <col min="11" max="11" width="6.125" customWidth="1"/>
    <col min="12" max="14" width="5.5" customWidth="1"/>
  </cols>
  <sheetData>
    <row r="1" spans="2:16" ht="49.9" customHeight="1" thickBot="1" x14ac:dyDescent="0.2">
      <c r="C1" s="215" t="s">
        <v>141</v>
      </c>
      <c r="D1" s="216"/>
      <c r="E1" s="216"/>
      <c r="F1" s="216"/>
      <c r="G1" s="216"/>
      <c r="H1" s="216"/>
      <c r="I1" s="216"/>
      <c r="J1" s="216"/>
    </row>
    <row r="2" spans="2:16" s="36" customFormat="1" ht="19.899999999999999" customHeight="1" thickBot="1" x14ac:dyDescent="0.2">
      <c r="B2" s="44"/>
      <c r="C2" s="137" t="s">
        <v>155</v>
      </c>
      <c r="D2" s="138"/>
      <c r="E2" s="138"/>
      <c r="F2" s="139"/>
      <c r="G2" s="137" t="s">
        <v>156</v>
      </c>
      <c r="H2" s="138"/>
      <c r="I2" s="138"/>
      <c r="J2" s="139"/>
      <c r="K2" s="137" t="s">
        <v>157</v>
      </c>
      <c r="L2" s="138"/>
      <c r="M2" s="138"/>
      <c r="N2" s="139"/>
    </row>
    <row r="3" spans="2:16" ht="64.900000000000006" customHeight="1" thickBot="1" x14ac:dyDescent="0.2">
      <c r="B3" s="45" t="s">
        <v>138</v>
      </c>
      <c r="C3" s="46" t="s">
        <v>132</v>
      </c>
      <c r="D3" s="47" t="s">
        <v>133</v>
      </c>
      <c r="E3" s="47" t="s">
        <v>134</v>
      </c>
      <c r="F3" s="48" t="s">
        <v>135</v>
      </c>
      <c r="G3" s="46" t="s">
        <v>132</v>
      </c>
      <c r="H3" s="47" t="s">
        <v>133</v>
      </c>
      <c r="I3" s="47" t="s">
        <v>134</v>
      </c>
      <c r="J3" s="48" t="s">
        <v>135</v>
      </c>
      <c r="K3" s="49" t="s">
        <v>132</v>
      </c>
      <c r="L3" s="47" t="s">
        <v>133</v>
      </c>
      <c r="M3" s="47" t="s">
        <v>134</v>
      </c>
      <c r="N3" s="48" t="s">
        <v>135</v>
      </c>
    </row>
    <row r="4" spans="2:16" ht="18.600000000000001" customHeight="1" x14ac:dyDescent="0.15">
      <c r="B4" s="117" t="s">
        <v>11</v>
      </c>
      <c r="C4" s="119" t="s">
        <v>96</v>
      </c>
      <c r="D4" s="121">
        <v>8</v>
      </c>
      <c r="E4" s="121">
        <v>2</v>
      </c>
      <c r="F4" s="122">
        <v>20</v>
      </c>
      <c r="G4" s="123">
        <f>+'１部'!N4</f>
        <v>3</v>
      </c>
      <c r="H4" s="124">
        <f>+'１部'!K4</f>
        <v>1</v>
      </c>
      <c r="I4" s="125">
        <f>+'１部'!L4</f>
        <v>3</v>
      </c>
      <c r="J4" s="126">
        <f>+'１部'!M4</f>
        <v>6</v>
      </c>
      <c r="K4" s="127">
        <f>_xlfn.RANK.EQ(P4,$P$4:$P$13)</f>
        <v>3</v>
      </c>
      <c r="L4" s="125">
        <f>+D4+H4</f>
        <v>9</v>
      </c>
      <c r="M4" s="125">
        <f>+E4+I4</f>
        <v>5</v>
      </c>
      <c r="N4" s="126">
        <f>+F4+J4</f>
        <v>26</v>
      </c>
      <c r="P4">
        <f>+L4*1000+N4</f>
        <v>9026</v>
      </c>
    </row>
    <row r="5" spans="2:16" ht="18.600000000000001" customHeight="1" x14ac:dyDescent="0.15">
      <c r="B5" s="118"/>
      <c r="C5" s="120"/>
      <c r="D5" s="74"/>
      <c r="E5" s="74"/>
      <c r="F5" s="111"/>
      <c r="G5" s="112"/>
      <c r="H5" s="113"/>
      <c r="I5" s="114"/>
      <c r="J5" s="115"/>
      <c r="K5" s="116"/>
      <c r="L5" s="114"/>
      <c r="M5" s="114"/>
      <c r="N5" s="115"/>
    </row>
    <row r="6" spans="2:16" ht="18.600000000000001" customHeight="1" x14ac:dyDescent="0.15">
      <c r="B6" s="128" t="s">
        <v>9</v>
      </c>
      <c r="C6" s="131" t="s">
        <v>97</v>
      </c>
      <c r="D6" s="73">
        <v>8</v>
      </c>
      <c r="E6" s="73">
        <v>2</v>
      </c>
      <c r="F6" s="99">
        <v>20</v>
      </c>
      <c r="G6" s="101">
        <f>+'１部'!N6</f>
        <v>1</v>
      </c>
      <c r="H6" s="103">
        <f>+'１部'!K6</f>
        <v>4</v>
      </c>
      <c r="I6" s="105">
        <f>+'１部'!L6</f>
        <v>0</v>
      </c>
      <c r="J6" s="107">
        <f>+'１部'!M6</f>
        <v>9</v>
      </c>
      <c r="K6" s="109">
        <f>_xlfn.RANK.EQ(P6,$P$4:$P$13)</f>
        <v>1</v>
      </c>
      <c r="L6" s="105">
        <f>+D6+H6</f>
        <v>12</v>
      </c>
      <c r="M6" s="105">
        <f>+E6+I6</f>
        <v>2</v>
      </c>
      <c r="N6" s="107">
        <f>+F6+J6</f>
        <v>29</v>
      </c>
      <c r="P6">
        <f t="shared" ref="P6" si="0">+L6*1000+N6</f>
        <v>12029</v>
      </c>
    </row>
    <row r="7" spans="2:16" ht="18.600000000000001" customHeight="1" x14ac:dyDescent="0.15">
      <c r="B7" s="129"/>
      <c r="C7" s="120"/>
      <c r="D7" s="74"/>
      <c r="E7" s="74"/>
      <c r="F7" s="111"/>
      <c r="G7" s="112"/>
      <c r="H7" s="113"/>
      <c r="I7" s="114"/>
      <c r="J7" s="115"/>
      <c r="K7" s="116"/>
      <c r="L7" s="114"/>
      <c r="M7" s="114"/>
      <c r="N7" s="115"/>
    </row>
    <row r="8" spans="2:16" ht="18.600000000000001" customHeight="1" x14ac:dyDescent="0.15">
      <c r="B8" s="128" t="s">
        <v>7</v>
      </c>
      <c r="C8" s="131" t="s">
        <v>98</v>
      </c>
      <c r="D8" s="73">
        <v>8</v>
      </c>
      <c r="E8" s="73">
        <v>2</v>
      </c>
      <c r="F8" s="99">
        <v>20</v>
      </c>
      <c r="G8" s="101">
        <f>+'１部'!N8</f>
        <v>4</v>
      </c>
      <c r="H8" s="103">
        <f>+'１部'!K8</f>
        <v>1</v>
      </c>
      <c r="I8" s="105">
        <f>+'１部'!L8</f>
        <v>3</v>
      </c>
      <c r="J8" s="107">
        <f>+'１部'!M8</f>
        <v>5</v>
      </c>
      <c r="K8" s="109">
        <f>_xlfn.RANK.EQ(P8,$P$4:$P$13)</f>
        <v>4</v>
      </c>
      <c r="L8" s="105">
        <f>+D8+H8</f>
        <v>9</v>
      </c>
      <c r="M8" s="105">
        <f>+E8+I8</f>
        <v>5</v>
      </c>
      <c r="N8" s="107">
        <f>+F8+J8</f>
        <v>25</v>
      </c>
      <c r="P8">
        <f t="shared" ref="P8" si="1">+L8*1000+N8</f>
        <v>9025</v>
      </c>
    </row>
    <row r="9" spans="2:16" ht="18.600000000000001" customHeight="1" x14ac:dyDescent="0.15">
      <c r="B9" s="129"/>
      <c r="C9" s="120"/>
      <c r="D9" s="74"/>
      <c r="E9" s="74"/>
      <c r="F9" s="111"/>
      <c r="G9" s="112"/>
      <c r="H9" s="113"/>
      <c r="I9" s="114"/>
      <c r="J9" s="115"/>
      <c r="K9" s="116"/>
      <c r="L9" s="114"/>
      <c r="M9" s="114"/>
      <c r="N9" s="115"/>
    </row>
    <row r="10" spans="2:16" ht="18.600000000000001" customHeight="1" x14ac:dyDescent="0.15">
      <c r="B10" s="128" t="s">
        <v>12</v>
      </c>
      <c r="C10" s="131" t="s">
        <v>99</v>
      </c>
      <c r="D10" s="73">
        <v>8</v>
      </c>
      <c r="E10" s="73">
        <v>2</v>
      </c>
      <c r="F10" s="99">
        <v>20</v>
      </c>
      <c r="G10" s="101">
        <f>+'１部'!N10</f>
        <v>2</v>
      </c>
      <c r="H10" s="103">
        <f>+'１部'!K10</f>
        <v>3</v>
      </c>
      <c r="I10" s="105">
        <f>+'１部'!L10</f>
        <v>1</v>
      </c>
      <c r="J10" s="107">
        <f>+'１部'!M10</f>
        <v>7</v>
      </c>
      <c r="K10" s="109">
        <f>_xlfn.RANK.EQ(P10,$P$4:$P$13)</f>
        <v>2</v>
      </c>
      <c r="L10" s="105">
        <f>+D10+H10</f>
        <v>11</v>
      </c>
      <c r="M10" s="105">
        <f>+E10+I10</f>
        <v>3</v>
      </c>
      <c r="N10" s="107">
        <f>+F10+J10</f>
        <v>27</v>
      </c>
      <c r="P10">
        <f t="shared" ref="P10" si="2">+L10*1000+N10</f>
        <v>11027</v>
      </c>
    </row>
    <row r="11" spans="2:16" ht="18.600000000000001" customHeight="1" x14ac:dyDescent="0.15">
      <c r="B11" s="129"/>
      <c r="C11" s="120"/>
      <c r="D11" s="74"/>
      <c r="E11" s="74"/>
      <c r="F11" s="111"/>
      <c r="G11" s="112"/>
      <c r="H11" s="113"/>
      <c r="I11" s="114"/>
      <c r="J11" s="115"/>
      <c r="K11" s="116"/>
      <c r="L11" s="114"/>
      <c r="M11" s="114"/>
      <c r="N11" s="115"/>
    </row>
    <row r="12" spans="2:16" ht="18.600000000000001" customHeight="1" x14ac:dyDescent="0.15">
      <c r="B12" s="128" t="s">
        <v>8</v>
      </c>
      <c r="C12" s="131" t="s">
        <v>100</v>
      </c>
      <c r="D12" s="73">
        <v>8</v>
      </c>
      <c r="E12" s="73">
        <v>2</v>
      </c>
      <c r="F12" s="99">
        <v>20</v>
      </c>
      <c r="G12" s="101">
        <f>+'１部'!N12</f>
        <v>5</v>
      </c>
      <c r="H12" s="103">
        <f>+'１部'!K12</f>
        <v>1</v>
      </c>
      <c r="I12" s="105">
        <f>+'１部'!L12</f>
        <v>3</v>
      </c>
      <c r="J12" s="107">
        <f>+'１部'!M12</f>
        <v>4</v>
      </c>
      <c r="K12" s="109">
        <f>_xlfn.RANK.EQ(P12,$P$4:$P$13)</f>
        <v>5</v>
      </c>
      <c r="L12" s="105">
        <f>+D12+H12</f>
        <v>9</v>
      </c>
      <c r="M12" s="105">
        <f>+E12+I12</f>
        <v>5</v>
      </c>
      <c r="N12" s="107">
        <f>+F12+J12</f>
        <v>24</v>
      </c>
      <c r="P12">
        <f t="shared" ref="P12" si="3">+L12*1000+N12</f>
        <v>9024</v>
      </c>
    </row>
    <row r="13" spans="2:16" ht="18.600000000000001" customHeight="1" thickBot="1" x14ac:dyDescent="0.2">
      <c r="B13" s="130"/>
      <c r="C13" s="132"/>
      <c r="D13" s="98"/>
      <c r="E13" s="98"/>
      <c r="F13" s="100"/>
      <c r="G13" s="102"/>
      <c r="H13" s="104"/>
      <c r="I13" s="106"/>
      <c r="J13" s="108"/>
      <c r="K13" s="110"/>
      <c r="L13" s="106"/>
      <c r="M13" s="106"/>
      <c r="N13" s="108"/>
    </row>
    <row r="14" spans="2:16" ht="18.600000000000001" customHeight="1" x14ac:dyDescent="0.15">
      <c r="B14" s="141"/>
      <c r="C14" s="142"/>
      <c r="D14" s="142"/>
      <c r="E14" s="142"/>
      <c r="F14" s="142"/>
      <c r="G14" s="140"/>
      <c r="H14" s="140"/>
      <c r="I14" s="140"/>
      <c r="J14" s="140"/>
      <c r="K14" s="140"/>
      <c r="L14" s="140"/>
      <c r="M14" s="140"/>
      <c r="N14" s="140"/>
      <c r="P14">
        <f t="shared" ref="P14" si="4">+L14*1000+N14</f>
        <v>0</v>
      </c>
    </row>
    <row r="15" spans="2:16" ht="18.600000000000001" customHeight="1" x14ac:dyDescent="0.15">
      <c r="B15" s="141"/>
      <c r="C15" s="142"/>
      <c r="D15" s="142"/>
      <c r="E15" s="142"/>
      <c r="F15" s="142"/>
      <c r="G15" s="140"/>
      <c r="H15" s="140"/>
      <c r="I15" s="140"/>
      <c r="J15" s="140"/>
      <c r="K15" s="140"/>
      <c r="L15" s="140"/>
      <c r="M15" s="140"/>
      <c r="N15" s="140"/>
    </row>
    <row r="16" spans="2:16" ht="18.600000000000001" customHeight="1" x14ac:dyDescent="0.15">
      <c r="B16" s="141"/>
      <c r="C16" s="142"/>
      <c r="D16" s="142"/>
      <c r="E16" s="142"/>
      <c r="F16" s="142"/>
      <c r="G16" s="140"/>
      <c r="H16" s="140"/>
      <c r="I16" s="140"/>
      <c r="J16" s="140"/>
      <c r="K16" s="140"/>
      <c r="L16" s="140"/>
      <c r="M16" s="140"/>
      <c r="N16" s="140"/>
      <c r="P16">
        <f t="shared" ref="P16" si="5">+L16*1000+N16</f>
        <v>0</v>
      </c>
    </row>
    <row r="17" spans="2:16" ht="18.600000000000001" customHeight="1" x14ac:dyDescent="0.15">
      <c r="B17" s="141"/>
      <c r="C17" s="142"/>
      <c r="D17" s="142"/>
      <c r="E17" s="142"/>
      <c r="F17" s="142"/>
      <c r="G17" s="140"/>
      <c r="H17" s="140"/>
      <c r="I17" s="140"/>
      <c r="J17" s="140"/>
      <c r="K17" s="140"/>
      <c r="L17" s="140"/>
      <c r="M17" s="140"/>
      <c r="N17" s="140"/>
    </row>
    <row r="18" spans="2:16" ht="15.6" customHeight="1" x14ac:dyDescent="0.15"/>
    <row r="19" spans="2:16" ht="15.6" customHeight="1" x14ac:dyDescent="0.15"/>
    <row r="20" spans="2:16" ht="15.6" customHeight="1" thickBot="1" x14ac:dyDescent="0.2"/>
    <row r="21" spans="2:16" s="36" customFormat="1" ht="19.899999999999999" customHeight="1" thickBot="1" x14ac:dyDescent="0.2">
      <c r="B21" s="44"/>
      <c r="C21" s="137" t="s">
        <v>131</v>
      </c>
      <c r="D21" s="138"/>
      <c r="E21" s="138"/>
      <c r="F21" s="139"/>
      <c r="G21" s="138" t="s">
        <v>136</v>
      </c>
      <c r="H21" s="138"/>
      <c r="I21" s="138"/>
      <c r="J21" s="138"/>
      <c r="K21" s="137" t="s">
        <v>137</v>
      </c>
      <c r="L21" s="138"/>
      <c r="M21" s="138"/>
      <c r="N21" s="139"/>
    </row>
    <row r="22" spans="2:16" ht="64.900000000000006" customHeight="1" thickBot="1" x14ac:dyDescent="0.2">
      <c r="B22" s="45" t="s">
        <v>139</v>
      </c>
      <c r="C22" s="46" t="s">
        <v>132</v>
      </c>
      <c r="D22" s="47" t="s">
        <v>133</v>
      </c>
      <c r="E22" s="47" t="s">
        <v>134</v>
      </c>
      <c r="F22" s="48" t="s">
        <v>135</v>
      </c>
      <c r="G22" s="49" t="s">
        <v>132</v>
      </c>
      <c r="H22" s="47" t="s">
        <v>133</v>
      </c>
      <c r="I22" s="47" t="s">
        <v>134</v>
      </c>
      <c r="J22" s="50" t="s">
        <v>135</v>
      </c>
      <c r="K22" s="46" t="s">
        <v>132</v>
      </c>
      <c r="L22" s="47" t="s">
        <v>133</v>
      </c>
      <c r="M22" s="47" t="s">
        <v>134</v>
      </c>
      <c r="N22" s="48" t="s">
        <v>135</v>
      </c>
    </row>
    <row r="23" spans="2:16" ht="17.45" customHeight="1" x14ac:dyDescent="0.15">
      <c r="B23" s="155" t="s">
        <v>5</v>
      </c>
      <c r="C23" s="156" t="s">
        <v>101</v>
      </c>
      <c r="D23" s="157">
        <v>6</v>
      </c>
      <c r="E23" s="157">
        <v>4</v>
      </c>
      <c r="F23" s="158">
        <v>16</v>
      </c>
      <c r="G23" s="152">
        <f>+'１部'!O19</f>
        <v>1</v>
      </c>
      <c r="H23" s="143">
        <f>+'１部'!L19</f>
        <v>4</v>
      </c>
      <c r="I23" s="143">
        <f>+'１部'!M19</f>
        <v>1</v>
      </c>
      <c r="J23" s="153">
        <f>+'１部'!N19</f>
        <v>10</v>
      </c>
      <c r="K23" s="154">
        <f>_xlfn.RANK.EQ(P23,$P$4:$P$34)</f>
        <v>6</v>
      </c>
      <c r="L23" s="143">
        <f>+D23+H23</f>
        <v>10</v>
      </c>
      <c r="M23" s="143">
        <f>+E23+I23</f>
        <v>5</v>
      </c>
      <c r="N23" s="145">
        <f>+F23+J23</f>
        <v>26</v>
      </c>
      <c r="P23">
        <f>+L23*100+N23</f>
        <v>1026</v>
      </c>
    </row>
    <row r="24" spans="2:16" ht="17.45" customHeight="1" x14ac:dyDescent="0.15">
      <c r="B24" s="118"/>
      <c r="C24" s="120"/>
      <c r="D24" s="74"/>
      <c r="E24" s="74"/>
      <c r="F24" s="111"/>
      <c r="G24" s="149"/>
      <c r="H24" s="144"/>
      <c r="I24" s="144"/>
      <c r="J24" s="151"/>
      <c r="K24" s="116"/>
      <c r="L24" s="144"/>
      <c r="M24" s="144"/>
      <c r="N24" s="146"/>
    </row>
    <row r="25" spans="2:16" ht="17.45" customHeight="1" x14ac:dyDescent="0.15">
      <c r="B25" s="147" t="s">
        <v>70</v>
      </c>
      <c r="C25" s="131" t="s">
        <v>102</v>
      </c>
      <c r="D25" s="73">
        <v>5</v>
      </c>
      <c r="E25" s="73">
        <v>5</v>
      </c>
      <c r="F25" s="99">
        <v>15</v>
      </c>
      <c r="G25" s="148">
        <f>+'１部'!O21</f>
        <v>4</v>
      </c>
      <c r="H25" s="135">
        <f>+'１部'!L21</f>
        <v>2</v>
      </c>
      <c r="I25" s="135">
        <f>+'１部'!M21</f>
        <v>3</v>
      </c>
      <c r="J25" s="150">
        <f>+'１部'!N21</f>
        <v>8</v>
      </c>
      <c r="K25" s="109">
        <f t="shared" ref="K25" si="6">_xlfn.RANK.EQ(P25,$P$4:$P$34)</f>
        <v>7</v>
      </c>
      <c r="L25" s="135">
        <f t="shared" ref="L25" si="7">+D25+H25</f>
        <v>7</v>
      </c>
      <c r="M25" s="135">
        <f t="shared" ref="M25" si="8">+E25+I25</f>
        <v>8</v>
      </c>
      <c r="N25" s="133">
        <f t="shared" ref="N25" si="9">+F25+J25</f>
        <v>23</v>
      </c>
      <c r="P25">
        <f t="shared" ref="P25" si="10">+L25*100+N25</f>
        <v>723</v>
      </c>
    </row>
    <row r="26" spans="2:16" ht="17.45" customHeight="1" x14ac:dyDescent="0.15">
      <c r="B26" s="118"/>
      <c r="C26" s="120"/>
      <c r="D26" s="74"/>
      <c r="E26" s="74"/>
      <c r="F26" s="111"/>
      <c r="G26" s="149"/>
      <c r="H26" s="144"/>
      <c r="I26" s="144"/>
      <c r="J26" s="151"/>
      <c r="K26" s="116"/>
      <c r="L26" s="144"/>
      <c r="M26" s="144"/>
      <c r="N26" s="146"/>
    </row>
    <row r="27" spans="2:16" ht="17.45" customHeight="1" x14ac:dyDescent="0.15">
      <c r="B27" s="147" t="s">
        <v>6</v>
      </c>
      <c r="C27" s="131" t="s">
        <v>103</v>
      </c>
      <c r="D27" s="73">
        <v>4</v>
      </c>
      <c r="E27" s="73">
        <v>6</v>
      </c>
      <c r="F27" s="99">
        <v>12</v>
      </c>
      <c r="G27" s="148">
        <f>+'１部'!O23</f>
        <v>3</v>
      </c>
      <c r="H27" s="135">
        <f>+'１部'!L23</f>
        <v>3</v>
      </c>
      <c r="I27" s="135">
        <f>+'１部'!M23</f>
        <v>2</v>
      </c>
      <c r="J27" s="150">
        <f>+'１部'!N23</f>
        <v>9</v>
      </c>
      <c r="K27" s="109">
        <f t="shared" ref="K27" si="11">_xlfn.RANK.EQ(P27,$P$4:$P$34)</f>
        <v>8</v>
      </c>
      <c r="L27" s="135">
        <f t="shared" ref="L27" si="12">+D27+H27</f>
        <v>7</v>
      </c>
      <c r="M27" s="135">
        <f t="shared" ref="M27" si="13">+E27+I27</f>
        <v>8</v>
      </c>
      <c r="N27" s="133">
        <f t="shared" ref="N27" si="14">+F27+J27</f>
        <v>21</v>
      </c>
      <c r="P27">
        <f t="shared" ref="P27" si="15">+L27*100+N27</f>
        <v>721</v>
      </c>
    </row>
    <row r="28" spans="2:16" ht="17.45" customHeight="1" x14ac:dyDescent="0.15">
      <c r="B28" s="118"/>
      <c r="C28" s="120"/>
      <c r="D28" s="74"/>
      <c r="E28" s="74"/>
      <c r="F28" s="111"/>
      <c r="G28" s="149"/>
      <c r="H28" s="144"/>
      <c r="I28" s="144"/>
      <c r="J28" s="151"/>
      <c r="K28" s="116"/>
      <c r="L28" s="144"/>
      <c r="M28" s="144"/>
      <c r="N28" s="146"/>
    </row>
    <row r="29" spans="2:16" ht="17.45" customHeight="1" x14ac:dyDescent="0.15">
      <c r="B29" s="147" t="s">
        <v>10</v>
      </c>
      <c r="C29" s="131" t="s">
        <v>104</v>
      </c>
      <c r="D29" s="73">
        <v>2</v>
      </c>
      <c r="E29" s="73">
        <v>8</v>
      </c>
      <c r="F29" s="99">
        <v>10</v>
      </c>
      <c r="G29" s="148">
        <f>+'１部'!O25</f>
        <v>6</v>
      </c>
      <c r="H29" s="135">
        <f>+'１部'!L25</f>
        <v>1</v>
      </c>
      <c r="I29" s="135">
        <f>+'１部'!M25</f>
        <v>4</v>
      </c>
      <c r="J29" s="150">
        <f>+'１部'!N25</f>
        <v>2</v>
      </c>
      <c r="K29" s="109">
        <f t="shared" ref="K29" si="16">_xlfn.RANK.EQ(P29,$P$4:$P$34)</f>
        <v>11</v>
      </c>
      <c r="L29" s="135">
        <f t="shared" ref="L29" si="17">+D29+H29</f>
        <v>3</v>
      </c>
      <c r="M29" s="135">
        <f t="shared" ref="M29" si="18">+E29+I29</f>
        <v>12</v>
      </c>
      <c r="N29" s="133">
        <f t="shared" ref="N29" si="19">+F29+J29</f>
        <v>12</v>
      </c>
      <c r="P29">
        <f t="shared" ref="P29" si="20">+L29*100+N29</f>
        <v>312</v>
      </c>
    </row>
    <row r="30" spans="2:16" ht="17.45" customHeight="1" x14ac:dyDescent="0.15">
      <c r="B30" s="118"/>
      <c r="C30" s="120"/>
      <c r="D30" s="74"/>
      <c r="E30" s="74"/>
      <c r="F30" s="111"/>
      <c r="G30" s="149"/>
      <c r="H30" s="144"/>
      <c r="I30" s="144"/>
      <c r="J30" s="151"/>
      <c r="K30" s="116"/>
      <c r="L30" s="144"/>
      <c r="M30" s="144"/>
      <c r="N30" s="146"/>
    </row>
    <row r="31" spans="2:16" ht="17.45" customHeight="1" x14ac:dyDescent="0.15">
      <c r="B31" s="147" t="s">
        <v>151</v>
      </c>
      <c r="C31" s="131" t="s">
        <v>105</v>
      </c>
      <c r="D31" s="73">
        <v>1</v>
      </c>
      <c r="E31" s="73">
        <v>9</v>
      </c>
      <c r="F31" s="99">
        <v>9</v>
      </c>
      <c r="G31" s="148">
        <f>+'１部'!O27</f>
        <v>5</v>
      </c>
      <c r="H31" s="135">
        <f>+'１部'!L27</f>
        <v>2</v>
      </c>
      <c r="I31" s="135">
        <f>+'１部'!M27</f>
        <v>3</v>
      </c>
      <c r="J31" s="150">
        <f>+'１部'!N27</f>
        <v>6</v>
      </c>
      <c r="K31" s="109">
        <f t="shared" ref="K31" si="21">_xlfn.RANK.EQ(P31,$P$4:$P$34)</f>
        <v>10</v>
      </c>
      <c r="L31" s="135">
        <f t="shared" ref="L31" si="22">+D31+H31</f>
        <v>3</v>
      </c>
      <c r="M31" s="135">
        <f t="shared" ref="M31" si="23">+E31+I31</f>
        <v>12</v>
      </c>
      <c r="N31" s="133">
        <f t="shared" ref="N31" si="24">+F31+J31</f>
        <v>15</v>
      </c>
      <c r="P31">
        <f t="shared" ref="P31" si="25">+L31*100+N31</f>
        <v>315</v>
      </c>
    </row>
    <row r="32" spans="2:16" ht="17.45" customHeight="1" x14ac:dyDescent="0.15">
      <c r="B32" s="118"/>
      <c r="C32" s="120"/>
      <c r="D32" s="74"/>
      <c r="E32" s="74"/>
      <c r="F32" s="111"/>
      <c r="G32" s="149"/>
      <c r="H32" s="144"/>
      <c r="I32" s="144"/>
      <c r="J32" s="151"/>
      <c r="K32" s="116"/>
      <c r="L32" s="144"/>
      <c r="M32" s="144"/>
      <c r="N32" s="146"/>
    </row>
    <row r="33" spans="2:16" ht="17.45" customHeight="1" x14ac:dyDescent="0.15">
      <c r="B33" s="163" t="s">
        <v>69</v>
      </c>
      <c r="C33" s="165" t="s">
        <v>106</v>
      </c>
      <c r="D33" s="72">
        <v>1</v>
      </c>
      <c r="E33" s="72">
        <v>9</v>
      </c>
      <c r="F33" s="168">
        <v>8</v>
      </c>
      <c r="G33" s="170">
        <f>+'１部'!O29</f>
        <v>2</v>
      </c>
      <c r="H33" s="172">
        <f>+'１部'!L29</f>
        <v>3</v>
      </c>
      <c r="I33" s="172">
        <f>+'１部'!M29</f>
        <v>2</v>
      </c>
      <c r="J33" s="174">
        <f>+'１部'!N29</f>
        <v>10</v>
      </c>
      <c r="K33" s="176">
        <f t="shared" ref="K33" si="26">_xlfn.RANK.EQ(P33,$P$4:$P$34)</f>
        <v>9</v>
      </c>
      <c r="L33" s="172">
        <f t="shared" ref="L33" si="27">+D33+H33</f>
        <v>4</v>
      </c>
      <c r="M33" s="172">
        <f t="shared" ref="M33" si="28">+E33+I33</f>
        <v>11</v>
      </c>
      <c r="N33" s="178">
        <f t="shared" ref="N33" si="29">+F33+J33</f>
        <v>18</v>
      </c>
      <c r="P33">
        <f t="shared" ref="P33" si="30">+L33*100+N33</f>
        <v>418</v>
      </c>
    </row>
    <row r="34" spans="2:16" ht="17.45" customHeight="1" thickBot="1" x14ac:dyDescent="0.2">
      <c r="B34" s="164"/>
      <c r="C34" s="166"/>
      <c r="D34" s="167"/>
      <c r="E34" s="167"/>
      <c r="F34" s="169"/>
      <c r="G34" s="171"/>
      <c r="H34" s="173"/>
      <c r="I34" s="173"/>
      <c r="J34" s="175"/>
      <c r="K34" s="177"/>
      <c r="L34" s="173"/>
      <c r="M34" s="173"/>
      <c r="N34" s="179"/>
    </row>
    <row r="35" spans="2:16" ht="17.45" customHeight="1" x14ac:dyDescent="0.15">
      <c r="B35" s="141"/>
      <c r="C35" s="142"/>
      <c r="D35" s="142"/>
      <c r="E35" s="142"/>
      <c r="F35" s="142"/>
      <c r="G35" s="140"/>
      <c r="H35" s="140"/>
      <c r="I35" s="140"/>
      <c r="J35" s="140"/>
      <c r="K35" s="140"/>
      <c r="L35" s="140"/>
      <c r="M35" s="140"/>
      <c r="N35" s="140"/>
      <c r="P35">
        <f t="shared" ref="P35" si="31">+L35*100+N35</f>
        <v>0</v>
      </c>
    </row>
    <row r="36" spans="2:16" ht="17.45" customHeight="1" x14ac:dyDescent="0.15">
      <c r="B36" s="141"/>
      <c r="C36" s="142"/>
      <c r="D36" s="142"/>
      <c r="E36" s="142"/>
      <c r="F36" s="142"/>
      <c r="G36" s="140"/>
      <c r="H36" s="140"/>
      <c r="I36" s="140"/>
      <c r="J36" s="140"/>
      <c r="K36" s="140"/>
      <c r="L36" s="140"/>
      <c r="M36" s="140"/>
      <c r="N36" s="140"/>
    </row>
    <row r="37" spans="2:16" ht="16.149999999999999" customHeight="1" x14ac:dyDescent="0.15"/>
    <row r="38" spans="2:16" ht="24.6" customHeight="1" x14ac:dyDescent="0.15">
      <c r="C38" s="81" t="s">
        <v>142</v>
      </c>
      <c r="D38" s="82"/>
      <c r="E38" s="82"/>
      <c r="F38" s="82"/>
      <c r="G38" s="82"/>
      <c r="H38" s="82"/>
      <c r="I38" s="82"/>
      <c r="J38" s="82"/>
    </row>
    <row r="39" spans="2:16" ht="24.6" customHeight="1" thickBot="1" x14ac:dyDescent="0.2">
      <c r="C39" s="71"/>
      <c r="D39" s="71"/>
      <c r="E39" s="71"/>
      <c r="F39" s="71"/>
      <c r="G39" s="71"/>
      <c r="H39" s="71"/>
      <c r="I39" s="71"/>
      <c r="J39" s="71"/>
    </row>
    <row r="40" spans="2:16" s="36" customFormat="1" ht="19.899999999999999" customHeight="1" thickBot="1" x14ac:dyDescent="0.2">
      <c r="B40" s="44"/>
      <c r="C40" s="159" t="s">
        <v>131</v>
      </c>
      <c r="D40" s="160"/>
      <c r="E40" s="160"/>
      <c r="F40" s="161"/>
      <c r="G40" s="159" t="s">
        <v>136</v>
      </c>
      <c r="H40" s="160"/>
      <c r="I40" s="160"/>
      <c r="J40" s="161"/>
      <c r="K40" s="162" t="s">
        <v>137</v>
      </c>
      <c r="L40" s="160"/>
      <c r="M40" s="160"/>
      <c r="N40" s="161"/>
    </row>
    <row r="41" spans="2:16" ht="66.599999999999994" customHeight="1" thickBot="1" x14ac:dyDescent="0.2">
      <c r="B41" s="45" t="s">
        <v>82</v>
      </c>
      <c r="C41" s="46" t="s">
        <v>132</v>
      </c>
      <c r="D41" s="47" t="s">
        <v>133</v>
      </c>
      <c r="E41" s="47" t="s">
        <v>134</v>
      </c>
      <c r="F41" s="48" t="s">
        <v>135</v>
      </c>
      <c r="G41" s="46" t="s">
        <v>132</v>
      </c>
      <c r="H41" s="47" t="s">
        <v>133</v>
      </c>
      <c r="I41" s="47" t="s">
        <v>134</v>
      </c>
      <c r="J41" s="48" t="s">
        <v>135</v>
      </c>
      <c r="K41" s="49" t="s">
        <v>132</v>
      </c>
      <c r="L41" s="47" t="s">
        <v>133</v>
      </c>
      <c r="M41" s="47" t="s">
        <v>134</v>
      </c>
      <c r="N41" s="48" t="s">
        <v>135</v>
      </c>
    </row>
    <row r="42" spans="2:16" ht="18.600000000000001" customHeight="1" x14ac:dyDescent="0.15">
      <c r="B42" s="117" t="s">
        <v>18</v>
      </c>
      <c r="C42" s="119" t="s">
        <v>96</v>
      </c>
      <c r="D42" s="121">
        <v>9</v>
      </c>
      <c r="E42" s="121">
        <v>0</v>
      </c>
      <c r="F42" s="122">
        <v>23</v>
      </c>
      <c r="G42" s="184">
        <f>+'2部'!N4</f>
        <v>4</v>
      </c>
      <c r="H42" s="124">
        <f>+'2部'!K4</f>
        <v>1</v>
      </c>
      <c r="I42" s="180">
        <f>+'2部'!L4</f>
        <v>3</v>
      </c>
      <c r="J42" s="181">
        <f>+'2部'!M4</f>
        <v>5</v>
      </c>
      <c r="K42" s="127">
        <f>_xlfn.RANK.EQ(P42,$P$42:$P$74)</f>
        <v>1</v>
      </c>
      <c r="L42" s="180">
        <f>+D42+H42</f>
        <v>10</v>
      </c>
      <c r="M42" s="180">
        <f>+E42+I42</f>
        <v>3</v>
      </c>
      <c r="N42" s="181">
        <f>+F42+J42</f>
        <v>28</v>
      </c>
      <c r="P42">
        <f t="shared" ref="P42:P54" si="32">+L42*1000+N42</f>
        <v>10028</v>
      </c>
    </row>
    <row r="43" spans="2:16" ht="18.600000000000001" customHeight="1" x14ac:dyDescent="0.15">
      <c r="B43" s="118"/>
      <c r="C43" s="120"/>
      <c r="D43" s="74"/>
      <c r="E43" s="74"/>
      <c r="F43" s="111"/>
      <c r="G43" s="183"/>
      <c r="H43" s="113"/>
      <c r="I43" s="144"/>
      <c r="J43" s="146"/>
      <c r="K43" s="116"/>
      <c r="L43" s="144"/>
      <c r="M43" s="144"/>
      <c r="N43" s="146"/>
      <c r="P43">
        <f t="shared" si="32"/>
        <v>0</v>
      </c>
    </row>
    <row r="44" spans="2:16" ht="18.600000000000001" customHeight="1" x14ac:dyDescent="0.15">
      <c r="B44" s="128" t="s">
        <v>75</v>
      </c>
      <c r="C44" s="131" t="s">
        <v>97</v>
      </c>
      <c r="D44" s="73">
        <v>7</v>
      </c>
      <c r="E44" s="73">
        <v>2</v>
      </c>
      <c r="F44" s="99">
        <v>18</v>
      </c>
      <c r="G44" s="182">
        <f>+'2部'!N6</f>
        <v>5</v>
      </c>
      <c r="H44" s="103">
        <f>+'2部'!K6</f>
        <v>0</v>
      </c>
      <c r="I44" s="135">
        <f>+'2部'!L6</f>
        <v>4</v>
      </c>
      <c r="J44" s="133">
        <f>+'2部'!M6</f>
        <v>3</v>
      </c>
      <c r="K44" s="109">
        <f t="shared" ref="K44" si="33">_xlfn.RANK.EQ(P44,$P$42:$P$74)</f>
        <v>4</v>
      </c>
      <c r="L44" s="135">
        <f t="shared" ref="L44" si="34">+D44+H44</f>
        <v>7</v>
      </c>
      <c r="M44" s="135">
        <f t="shared" ref="M44" si="35">+E44+I44</f>
        <v>6</v>
      </c>
      <c r="N44" s="133">
        <f t="shared" ref="N44" si="36">+F44+J44</f>
        <v>21</v>
      </c>
      <c r="P44">
        <f t="shared" si="32"/>
        <v>7021</v>
      </c>
    </row>
    <row r="45" spans="2:16" ht="18.600000000000001" customHeight="1" x14ac:dyDescent="0.15">
      <c r="B45" s="129"/>
      <c r="C45" s="120"/>
      <c r="D45" s="74"/>
      <c r="E45" s="74"/>
      <c r="F45" s="111"/>
      <c r="G45" s="183"/>
      <c r="H45" s="113"/>
      <c r="I45" s="144"/>
      <c r="J45" s="146"/>
      <c r="K45" s="116"/>
      <c r="L45" s="144"/>
      <c r="M45" s="144"/>
      <c r="N45" s="146"/>
      <c r="P45">
        <f t="shared" si="32"/>
        <v>0</v>
      </c>
    </row>
    <row r="46" spans="2:16" ht="18.600000000000001" customHeight="1" x14ac:dyDescent="0.15">
      <c r="B46" s="128" t="s">
        <v>14</v>
      </c>
      <c r="C46" s="131" t="s">
        <v>98</v>
      </c>
      <c r="D46" s="73">
        <v>6</v>
      </c>
      <c r="E46" s="73">
        <v>3</v>
      </c>
      <c r="F46" s="99">
        <v>18</v>
      </c>
      <c r="G46" s="182">
        <f>+'2部'!N8</f>
        <v>1</v>
      </c>
      <c r="H46" s="103">
        <f>+'2部'!K8</f>
        <v>4</v>
      </c>
      <c r="I46" s="135">
        <f>+'2部'!L8</f>
        <v>0</v>
      </c>
      <c r="J46" s="133">
        <f>+'2部'!M8</f>
        <v>8</v>
      </c>
      <c r="K46" s="109">
        <f t="shared" ref="K46" si="37">_xlfn.RANK.EQ(P46,$P$42:$P$74)</f>
        <v>2</v>
      </c>
      <c r="L46" s="135">
        <f t="shared" ref="L46" si="38">+D46+H46</f>
        <v>10</v>
      </c>
      <c r="M46" s="135">
        <f t="shared" ref="M46" si="39">+E46+I46</f>
        <v>3</v>
      </c>
      <c r="N46" s="133">
        <f t="shared" ref="N46" si="40">+F46+J46</f>
        <v>26</v>
      </c>
      <c r="P46">
        <f t="shared" si="32"/>
        <v>10026</v>
      </c>
    </row>
    <row r="47" spans="2:16" ht="18.600000000000001" customHeight="1" x14ac:dyDescent="0.15">
      <c r="B47" s="129"/>
      <c r="C47" s="120"/>
      <c r="D47" s="74"/>
      <c r="E47" s="74"/>
      <c r="F47" s="111"/>
      <c r="G47" s="183"/>
      <c r="H47" s="113"/>
      <c r="I47" s="144"/>
      <c r="J47" s="146"/>
      <c r="K47" s="116"/>
      <c r="L47" s="144"/>
      <c r="M47" s="144"/>
      <c r="N47" s="146"/>
      <c r="P47">
        <f t="shared" si="32"/>
        <v>0</v>
      </c>
    </row>
    <row r="48" spans="2:16" ht="18.600000000000001" customHeight="1" x14ac:dyDescent="0.15">
      <c r="B48" s="128" t="s">
        <v>17</v>
      </c>
      <c r="C48" s="131" t="s">
        <v>99</v>
      </c>
      <c r="D48" s="73">
        <v>6</v>
      </c>
      <c r="E48" s="73">
        <v>3</v>
      </c>
      <c r="F48" s="99">
        <v>16</v>
      </c>
      <c r="G48" s="182">
        <f>+'2部'!N10</f>
        <v>2</v>
      </c>
      <c r="H48" s="103">
        <f>+'2部'!K10</f>
        <v>3</v>
      </c>
      <c r="I48" s="135">
        <f>+'2部'!L10</f>
        <v>1</v>
      </c>
      <c r="J48" s="133">
        <f>+'2部'!M10</f>
        <v>8</v>
      </c>
      <c r="K48" s="109">
        <f t="shared" ref="K48" si="41">_xlfn.RANK.EQ(P48,$P$42:$P$74)</f>
        <v>3</v>
      </c>
      <c r="L48" s="135">
        <f t="shared" ref="L48" si="42">+D48+H48</f>
        <v>9</v>
      </c>
      <c r="M48" s="135">
        <f t="shared" ref="M48" si="43">+E48+I48</f>
        <v>4</v>
      </c>
      <c r="N48" s="133">
        <f t="shared" ref="N48" si="44">+F48+J48</f>
        <v>24</v>
      </c>
      <c r="P48">
        <f t="shared" si="32"/>
        <v>9024</v>
      </c>
    </row>
    <row r="49" spans="2:16" ht="18.600000000000001" customHeight="1" x14ac:dyDescent="0.15">
      <c r="B49" s="129"/>
      <c r="C49" s="120"/>
      <c r="D49" s="74"/>
      <c r="E49" s="74"/>
      <c r="F49" s="111"/>
      <c r="G49" s="183"/>
      <c r="H49" s="113"/>
      <c r="I49" s="144"/>
      <c r="J49" s="146"/>
      <c r="K49" s="116"/>
      <c r="L49" s="144"/>
      <c r="M49" s="144"/>
      <c r="N49" s="146"/>
      <c r="P49">
        <f t="shared" si="32"/>
        <v>0</v>
      </c>
    </row>
    <row r="50" spans="2:16" ht="18.600000000000001" customHeight="1" x14ac:dyDescent="0.15">
      <c r="B50" s="128" t="s">
        <v>15</v>
      </c>
      <c r="C50" s="131" t="s">
        <v>100</v>
      </c>
      <c r="D50" s="73">
        <v>5</v>
      </c>
      <c r="E50" s="73">
        <v>4</v>
      </c>
      <c r="F50" s="99">
        <v>15</v>
      </c>
      <c r="G50" s="182">
        <f>+'2部'!N12</f>
        <v>3</v>
      </c>
      <c r="H50" s="103">
        <f>+'2部'!K12</f>
        <v>2</v>
      </c>
      <c r="I50" s="135">
        <f>+'2部'!L12</f>
        <v>2</v>
      </c>
      <c r="J50" s="133">
        <f>+'2部'!M12</f>
        <v>6</v>
      </c>
      <c r="K50" s="109">
        <f t="shared" ref="K50" si="45">_xlfn.RANK.EQ(P50,$P$42:$P$74)</f>
        <v>4</v>
      </c>
      <c r="L50" s="135">
        <f t="shared" ref="L50" si="46">+D50+H50</f>
        <v>7</v>
      </c>
      <c r="M50" s="135">
        <f t="shared" ref="M50" si="47">+E50+I50</f>
        <v>6</v>
      </c>
      <c r="N50" s="133">
        <f t="shared" ref="N50" si="48">+F50+J50</f>
        <v>21</v>
      </c>
      <c r="P50">
        <f t="shared" si="32"/>
        <v>7021</v>
      </c>
    </row>
    <row r="51" spans="2:16" ht="18.600000000000001" customHeight="1" thickBot="1" x14ac:dyDescent="0.2">
      <c r="B51" s="130"/>
      <c r="C51" s="132"/>
      <c r="D51" s="98"/>
      <c r="E51" s="98"/>
      <c r="F51" s="100"/>
      <c r="G51" s="185"/>
      <c r="H51" s="104"/>
      <c r="I51" s="136"/>
      <c r="J51" s="134"/>
      <c r="K51" s="110"/>
      <c r="L51" s="136"/>
      <c r="M51" s="136"/>
      <c r="N51" s="134"/>
      <c r="P51">
        <f t="shared" si="32"/>
        <v>0</v>
      </c>
    </row>
    <row r="52" spans="2:16" ht="18.600000000000001" customHeight="1" x14ac:dyDescent="0.15">
      <c r="B52" s="141"/>
      <c r="C52" s="142"/>
      <c r="D52" s="142"/>
      <c r="E52" s="142"/>
      <c r="F52" s="142"/>
      <c r="G52" s="140"/>
      <c r="H52" s="140"/>
      <c r="I52" s="140"/>
      <c r="J52" s="140"/>
      <c r="K52" s="140"/>
      <c r="L52" s="140"/>
      <c r="M52" s="140"/>
      <c r="N52" s="140"/>
      <c r="P52">
        <f t="shared" si="32"/>
        <v>0</v>
      </c>
    </row>
    <row r="53" spans="2:16" ht="18.600000000000001" customHeight="1" x14ac:dyDescent="0.15">
      <c r="B53" s="141"/>
      <c r="C53" s="142"/>
      <c r="D53" s="142"/>
      <c r="E53" s="142"/>
      <c r="F53" s="142"/>
      <c r="G53" s="140"/>
      <c r="H53" s="140"/>
      <c r="I53" s="140"/>
      <c r="J53" s="140"/>
      <c r="K53" s="140"/>
      <c r="L53" s="140"/>
      <c r="M53" s="140"/>
      <c r="N53" s="140"/>
      <c r="P53">
        <f t="shared" si="32"/>
        <v>0</v>
      </c>
    </row>
    <row r="54" spans="2:16" ht="18.600000000000001" customHeight="1" x14ac:dyDescent="0.15">
      <c r="B54" s="141"/>
      <c r="C54" s="142"/>
      <c r="D54" s="142"/>
      <c r="E54" s="142"/>
      <c r="F54" s="142"/>
      <c r="G54" s="140"/>
      <c r="H54" s="140"/>
      <c r="I54" s="140"/>
      <c r="J54" s="140"/>
      <c r="K54" s="140"/>
      <c r="L54" s="140"/>
      <c r="M54" s="140"/>
      <c r="N54" s="140"/>
      <c r="P54">
        <f t="shared" si="32"/>
        <v>0</v>
      </c>
    </row>
    <row r="55" spans="2:16" ht="18.600000000000001" customHeight="1" x14ac:dyDescent="0.15">
      <c r="B55" s="141"/>
      <c r="C55" s="142"/>
      <c r="D55" s="142"/>
      <c r="E55" s="142"/>
      <c r="F55" s="142"/>
      <c r="G55" s="140"/>
      <c r="H55" s="140"/>
      <c r="I55" s="140"/>
      <c r="J55" s="140"/>
      <c r="K55" s="140"/>
      <c r="L55" s="140"/>
      <c r="M55" s="140"/>
      <c r="N55" s="140"/>
    </row>
    <row r="58" spans="2:16" ht="14.25" thickBot="1" x14ac:dyDescent="0.2"/>
    <row r="59" spans="2:16" s="36" customFormat="1" ht="19.899999999999999" customHeight="1" thickBot="1" x14ac:dyDescent="0.2">
      <c r="B59" s="44"/>
      <c r="C59" s="159" t="s">
        <v>131</v>
      </c>
      <c r="D59" s="160"/>
      <c r="E59" s="160"/>
      <c r="F59" s="161"/>
      <c r="G59" s="159" t="s">
        <v>136</v>
      </c>
      <c r="H59" s="160"/>
      <c r="I59" s="160"/>
      <c r="J59" s="161"/>
      <c r="K59" s="162" t="s">
        <v>137</v>
      </c>
      <c r="L59" s="160"/>
      <c r="M59" s="160"/>
      <c r="N59" s="161"/>
    </row>
    <row r="60" spans="2:16" ht="64.900000000000006" customHeight="1" thickBot="1" x14ac:dyDescent="0.2">
      <c r="B60" s="45" t="s">
        <v>84</v>
      </c>
      <c r="C60" s="46" t="s">
        <v>132</v>
      </c>
      <c r="D60" s="47" t="s">
        <v>133</v>
      </c>
      <c r="E60" s="47" t="s">
        <v>134</v>
      </c>
      <c r="F60" s="48" t="s">
        <v>135</v>
      </c>
      <c r="G60" s="46" t="s">
        <v>132</v>
      </c>
      <c r="H60" s="47" t="s">
        <v>133</v>
      </c>
      <c r="I60" s="47" t="s">
        <v>134</v>
      </c>
      <c r="J60" s="48" t="s">
        <v>135</v>
      </c>
      <c r="K60" s="49" t="s">
        <v>132</v>
      </c>
      <c r="L60" s="47" t="s">
        <v>133</v>
      </c>
      <c r="M60" s="47" t="s">
        <v>134</v>
      </c>
      <c r="N60" s="48" t="s">
        <v>135</v>
      </c>
    </row>
    <row r="61" spans="2:16" ht="18" customHeight="1" x14ac:dyDescent="0.15">
      <c r="B61" s="118" t="s">
        <v>16</v>
      </c>
      <c r="C61" s="120" t="s">
        <v>101</v>
      </c>
      <c r="D61" s="74">
        <v>5</v>
      </c>
      <c r="E61" s="74">
        <v>4</v>
      </c>
      <c r="F61" s="111">
        <v>13</v>
      </c>
      <c r="G61" s="183">
        <f>+'2部'!N19</f>
        <v>2</v>
      </c>
      <c r="H61" s="113">
        <f>+'2部'!K19</f>
        <v>3</v>
      </c>
      <c r="I61" s="144">
        <f>+'2部'!L19</f>
        <v>1</v>
      </c>
      <c r="J61" s="146">
        <f>+'2部'!M19</f>
        <v>7</v>
      </c>
      <c r="K61" s="190">
        <f t="shared" ref="K61" si="49">_xlfn.RANK.EQ(P61,$P$42:$P$74)</f>
        <v>6</v>
      </c>
      <c r="L61" s="144">
        <f>+D61+H61</f>
        <v>8</v>
      </c>
      <c r="M61" s="144">
        <f>+E61+I61</f>
        <v>5</v>
      </c>
      <c r="N61" s="146">
        <f>+F61+J61</f>
        <v>20</v>
      </c>
      <c r="P61">
        <f>+L61*100+N61</f>
        <v>820</v>
      </c>
    </row>
    <row r="62" spans="2:16" ht="18" customHeight="1" x14ac:dyDescent="0.15">
      <c r="B62" s="163"/>
      <c r="C62" s="165"/>
      <c r="D62" s="72"/>
      <c r="E62" s="72"/>
      <c r="F62" s="168"/>
      <c r="G62" s="187"/>
      <c r="H62" s="188"/>
      <c r="I62" s="172"/>
      <c r="J62" s="178"/>
      <c r="K62" s="189"/>
      <c r="L62" s="172"/>
      <c r="M62" s="172"/>
      <c r="N62" s="178"/>
    </row>
    <row r="63" spans="2:16" ht="18" customHeight="1" x14ac:dyDescent="0.15">
      <c r="B63" s="186" t="s">
        <v>19</v>
      </c>
      <c r="C63" s="165" t="s">
        <v>102</v>
      </c>
      <c r="D63" s="72">
        <v>4</v>
      </c>
      <c r="E63" s="72">
        <v>5</v>
      </c>
      <c r="F63" s="168">
        <v>13</v>
      </c>
      <c r="G63" s="187">
        <f>+'2部'!N21</f>
        <v>1</v>
      </c>
      <c r="H63" s="188">
        <f>+'2部'!K21</f>
        <v>3</v>
      </c>
      <c r="I63" s="172">
        <f>+'2部'!L21</f>
        <v>1</v>
      </c>
      <c r="J63" s="178">
        <f>+'2部'!M21</f>
        <v>9</v>
      </c>
      <c r="K63" s="189">
        <f t="shared" ref="K63" si="50">_xlfn.RANK.EQ(P63,$P$42:$P$74)</f>
        <v>7</v>
      </c>
      <c r="L63" s="172">
        <f t="shared" ref="L63" si="51">+D63+H63</f>
        <v>7</v>
      </c>
      <c r="M63" s="172">
        <f t="shared" ref="M63" si="52">+E63+I63</f>
        <v>6</v>
      </c>
      <c r="N63" s="178">
        <f t="shared" ref="N63" si="53">+F63+J63</f>
        <v>22</v>
      </c>
      <c r="P63">
        <f>+L63*100+N63</f>
        <v>722</v>
      </c>
    </row>
    <row r="64" spans="2:16" ht="18" customHeight="1" x14ac:dyDescent="0.15">
      <c r="B64" s="186"/>
      <c r="C64" s="165"/>
      <c r="D64" s="72"/>
      <c r="E64" s="72"/>
      <c r="F64" s="168"/>
      <c r="G64" s="187"/>
      <c r="H64" s="188"/>
      <c r="I64" s="172"/>
      <c r="J64" s="178"/>
      <c r="K64" s="189"/>
      <c r="L64" s="172"/>
      <c r="M64" s="172"/>
      <c r="N64" s="178"/>
    </row>
    <row r="65" spans="2:16" ht="18" customHeight="1" x14ac:dyDescent="0.15">
      <c r="B65" s="186" t="s">
        <v>45</v>
      </c>
      <c r="C65" s="165" t="s">
        <v>103</v>
      </c>
      <c r="D65" s="72">
        <v>2</v>
      </c>
      <c r="E65" s="72">
        <v>7</v>
      </c>
      <c r="F65" s="168">
        <v>10</v>
      </c>
      <c r="G65" s="187">
        <f>+'2部'!N23</f>
        <v>3</v>
      </c>
      <c r="H65" s="188">
        <f>+'2部'!K23</f>
        <v>2</v>
      </c>
      <c r="I65" s="172">
        <f>+'2部'!L23</f>
        <v>2</v>
      </c>
      <c r="J65" s="178">
        <f>+'2部'!M23</f>
        <v>6</v>
      </c>
      <c r="K65" s="189">
        <f t="shared" ref="K65" si="54">_xlfn.RANK.EQ(P65,$P$42:$P$74)</f>
        <v>8</v>
      </c>
      <c r="L65" s="172">
        <f t="shared" ref="L65" si="55">+D65+H65</f>
        <v>4</v>
      </c>
      <c r="M65" s="172">
        <f t="shared" ref="M65" si="56">+E65+I65</f>
        <v>9</v>
      </c>
      <c r="N65" s="178">
        <f t="shared" ref="N65" si="57">+F65+J65</f>
        <v>16</v>
      </c>
      <c r="P65">
        <f>+L65*100+N65</f>
        <v>416</v>
      </c>
    </row>
    <row r="66" spans="2:16" ht="18" customHeight="1" x14ac:dyDescent="0.15">
      <c r="B66" s="186"/>
      <c r="C66" s="165"/>
      <c r="D66" s="72"/>
      <c r="E66" s="72"/>
      <c r="F66" s="168"/>
      <c r="G66" s="187"/>
      <c r="H66" s="188"/>
      <c r="I66" s="172"/>
      <c r="J66" s="178"/>
      <c r="K66" s="189"/>
      <c r="L66" s="172"/>
      <c r="M66" s="172"/>
      <c r="N66" s="178"/>
    </row>
    <row r="67" spans="2:16" ht="18" customHeight="1" x14ac:dyDescent="0.15">
      <c r="B67" s="186" t="s">
        <v>71</v>
      </c>
      <c r="C67" s="165" t="s">
        <v>104</v>
      </c>
      <c r="D67" s="72">
        <v>1</v>
      </c>
      <c r="E67" s="72">
        <v>8</v>
      </c>
      <c r="F67" s="168">
        <v>3</v>
      </c>
      <c r="G67" s="187">
        <f>+'2部'!N25</f>
        <v>4</v>
      </c>
      <c r="H67" s="188">
        <f>+'2部'!K25</f>
        <v>1</v>
      </c>
      <c r="I67" s="172">
        <f>+'2部'!L25</f>
        <v>3</v>
      </c>
      <c r="J67" s="178">
        <f>+'2部'!M25</f>
        <v>6</v>
      </c>
      <c r="K67" s="189">
        <f t="shared" ref="K67" si="58">_xlfn.RANK.EQ(P67,$P$42:$P$74)</f>
        <v>9</v>
      </c>
      <c r="L67" s="172">
        <f t="shared" ref="L67" si="59">+D67+H67</f>
        <v>2</v>
      </c>
      <c r="M67" s="172">
        <f t="shared" ref="M67" si="60">+E67+I67</f>
        <v>11</v>
      </c>
      <c r="N67" s="178">
        <f t="shared" ref="N67" si="61">+F67+J67</f>
        <v>9</v>
      </c>
      <c r="P67">
        <f>+L67*100+N67</f>
        <v>209</v>
      </c>
    </row>
    <row r="68" spans="2:16" ht="18" customHeight="1" x14ac:dyDescent="0.15">
      <c r="B68" s="186"/>
      <c r="C68" s="165"/>
      <c r="D68" s="72"/>
      <c r="E68" s="72"/>
      <c r="F68" s="168"/>
      <c r="G68" s="187"/>
      <c r="H68" s="188"/>
      <c r="I68" s="172"/>
      <c r="J68" s="178"/>
      <c r="K68" s="189"/>
      <c r="L68" s="172"/>
      <c r="M68" s="172"/>
      <c r="N68" s="178"/>
    </row>
    <row r="69" spans="2:16" ht="18" customHeight="1" x14ac:dyDescent="0.15">
      <c r="B69" s="186" t="s">
        <v>13</v>
      </c>
      <c r="C69" s="165" t="s">
        <v>105</v>
      </c>
      <c r="D69" s="72">
        <v>0</v>
      </c>
      <c r="E69" s="72">
        <v>9</v>
      </c>
      <c r="F69" s="168">
        <v>6</v>
      </c>
      <c r="G69" s="187">
        <f>+'2部'!N27</f>
        <v>5</v>
      </c>
      <c r="H69" s="188">
        <f>+'2部'!K27</f>
        <v>1</v>
      </c>
      <c r="I69" s="172">
        <f>+'2部'!L27</f>
        <v>3</v>
      </c>
      <c r="J69" s="178">
        <f>+'2部'!M27</f>
        <v>2</v>
      </c>
      <c r="K69" s="189">
        <f t="shared" ref="K69" si="62">_xlfn.RANK.EQ(P69,$P$42:$P$74)</f>
        <v>10</v>
      </c>
      <c r="L69" s="172">
        <f t="shared" ref="L69" si="63">+D69+H69</f>
        <v>1</v>
      </c>
      <c r="M69" s="172">
        <f t="shared" ref="M69" si="64">+E69+I69</f>
        <v>12</v>
      </c>
      <c r="N69" s="178">
        <f t="shared" ref="N69" si="65">+F69+J69</f>
        <v>8</v>
      </c>
      <c r="P69">
        <f>+L69*100+N69</f>
        <v>108</v>
      </c>
    </row>
    <row r="70" spans="2:16" ht="18" customHeight="1" thickBot="1" x14ac:dyDescent="0.2">
      <c r="B70" s="194"/>
      <c r="C70" s="166"/>
      <c r="D70" s="167"/>
      <c r="E70" s="167"/>
      <c r="F70" s="169"/>
      <c r="G70" s="191"/>
      <c r="H70" s="192"/>
      <c r="I70" s="173"/>
      <c r="J70" s="179"/>
      <c r="K70" s="193"/>
      <c r="L70" s="173"/>
      <c r="M70" s="173"/>
      <c r="N70" s="179"/>
    </row>
    <row r="71" spans="2:16" ht="18" customHeight="1" x14ac:dyDescent="0.15">
      <c r="B71" s="141"/>
      <c r="C71" s="142"/>
      <c r="D71" s="142"/>
      <c r="E71" s="142"/>
      <c r="F71" s="142"/>
      <c r="G71" s="140"/>
      <c r="H71" s="140"/>
      <c r="I71" s="140"/>
      <c r="J71" s="140"/>
      <c r="K71" s="140"/>
      <c r="L71" s="140"/>
      <c r="M71" s="140"/>
      <c r="N71" s="140"/>
      <c r="P71">
        <f>+L71*100+N71</f>
        <v>0</v>
      </c>
    </row>
    <row r="72" spans="2:16" ht="18" customHeight="1" x14ac:dyDescent="0.15">
      <c r="B72" s="141"/>
      <c r="C72" s="142"/>
      <c r="D72" s="142"/>
      <c r="E72" s="142"/>
      <c r="F72" s="142"/>
      <c r="G72" s="140"/>
      <c r="H72" s="140"/>
      <c r="I72" s="140"/>
      <c r="J72" s="140"/>
      <c r="K72" s="140"/>
      <c r="L72" s="140"/>
      <c r="M72" s="140"/>
      <c r="N72" s="140"/>
    </row>
    <row r="73" spans="2:16" ht="18" customHeight="1" x14ac:dyDescent="0.15">
      <c r="B73" s="141"/>
      <c r="C73" s="142"/>
      <c r="D73" s="142"/>
      <c r="E73" s="142"/>
      <c r="F73" s="142"/>
      <c r="G73" s="140"/>
      <c r="H73" s="140"/>
      <c r="I73" s="140"/>
      <c r="J73" s="140"/>
      <c r="K73" s="140"/>
      <c r="L73" s="140"/>
      <c r="M73" s="140"/>
      <c r="N73" s="140"/>
      <c r="P73">
        <f>+L73*100+N73</f>
        <v>0</v>
      </c>
    </row>
    <row r="74" spans="2:16" ht="18" customHeight="1" x14ac:dyDescent="0.15">
      <c r="B74" s="141"/>
      <c r="C74" s="142"/>
      <c r="D74" s="142"/>
      <c r="E74" s="142"/>
      <c r="F74" s="142"/>
      <c r="G74" s="140"/>
      <c r="H74" s="140"/>
      <c r="I74" s="140"/>
      <c r="J74" s="140"/>
      <c r="K74" s="140"/>
      <c r="L74" s="140"/>
      <c r="M74" s="140"/>
      <c r="N74" s="140"/>
    </row>
    <row r="76" spans="2:16" ht="24" customHeight="1" x14ac:dyDescent="0.15">
      <c r="C76" s="81" t="s">
        <v>143</v>
      </c>
      <c r="D76" s="82"/>
      <c r="E76" s="82"/>
      <c r="F76" s="82"/>
      <c r="G76" s="82"/>
      <c r="H76" s="82"/>
      <c r="I76" s="82"/>
      <c r="J76" s="82"/>
    </row>
    <row r="77" spans="2:16" ht="24" customHeight="1" thickBot="1" x14ac:dyDescent="0.2">
      <c r="C77" s="71"/>
      <c r="D77" s="71"/>
      <c r="E77" s="71"/>
      <c r="F77" s="71"/>
      <c r="G77" s="71"/>
      <c r="H77" s="71"/>
      <c r="I77" s="71"/>
      <c r="J77" s="71"/>
    </row>
    <row r="78" spans="2:16" s="36" customFormat="1" ht="19.899999999999999" customHeight="1" thickBot="1" x14ac:dyDescent="0.2">
      <c r="B78" s="44"/>
      <c r="C78" s="159" t="s">
        <v>131</v>
      </c>
      <c r="D78" s="160"/>
      <c r="E78" s="160"/>
      <c r="F78" s="161"/>
      <c r="G78" s="159" t="s">
        <v>136</v>
      </c>
      <c r="H78" s="160"/>
      <c r="I78" s="160"/>
      <c r="J78" s="161"/>
      <c r="K78" s="162" t="s">
        <v>137</v>
      </c>
      <c r="L78" s="160"/>
      <c r="M78" s="160"/>
      <c r="N78" s="161"/>
    </row>
    <row r="79" spans="2:16" ht="64.900000000000006" customHeight="1" thickBot="1" x14ac:dyDescent="0.2">
      <c r="B79" s="45" t="s">
        <v>83</v>
      </c>
      <c r="C79" s="46" t="s">
        <v>132</v>
      </c>
      <c r="D79" s="47" t="s">
        <v>133</v>
      </c>
      <c r="E79" s="47" t="s">
        <v>134</v>
      </c>
      <c r="F79" s="48" t="s">
        <v>135</v>
      </c>
      <c r="G79" s="46" t="s">
        <v>132</v>
      </c>
      <c r="H79" s="47" t="s">
        <v>133</v>
      </c>
      <c r="I79" s="47" t="s">
        <v>134</v>
      </c>
      <c r="J79" s="48" t="s">
        <v>135</v>
      </c>
      <c r="K79" s="49" t="s">
        <v>132</v>
      </c>
      <c r="L79" s="47" t="s">
        <v>133</v>
      </c>
      <c r="M79" s="47" t="s">
        <v>134</v>
      </c>
      <c r="N79" s="48" t="s">
        <v>135</v>
      </c>
    </row>
    <row r="80" spans="2:16" ht="18.600000000000001" customHeight="1" x14ac:dyDescent="0.15">
      <c r="B80" s="118" t="s">
        <v>24</v>
      </c>
      <c r="C80" s="120" t="s">
        <v>96</v>
      </c>
      <c r="D80" s="74">
        <v>9</v>
      </c>
      <c r="E80" s="74">
        <v>1</v>
      </c>
      <c r="F80" s="111">
        <v>23</v>
      </c>
      <c r="G80" s="183">
        <f>+'3部'!N4</f>
        <v>1</v>
      </c>
      <c r="H80" s="113">
        <f>+'3部'!K4</f>
        <v>3</v>
      </c>
      <c r="I80" s="144">
        <f>+'3部'!L4</f>
        <v>1</v>
      </c>
      <c r="J80" s="146">
        <f>+'3部'!M4</f>
        <v>8</v>
      </c>
      <c r="K80" s="190">
        <f>_xlfn.RANK.EQ(P80,$P$80:$P$90)</f>
        <v>1</v>
      </c>
      <c r="L80" s="144">
        <f>+D80+H80</f>
        <v>12</v>
      </c>
      <c r="M80" s="144">
        <f>+E80+I80</f>
        <v>2</v>
      </c>
      <c r="N80" s="146">
        <f>+F80+J80</f>
        <v>31</v>
      </c>
      <c r="P80">
        <f t="shared" ref="P80:P92" si="66">+L80*1000+N80</f>
        <v>12031</v>
      </c>
    </row>
    <row r="81" spans="2:16" ht="18.600000000000001" customHeight="1" x14ac:dyDescent="0.15">
      <c r="B81" s="163"/>
      <c r="C81" s="165"/>
      <c r="D81" s="72"/>
      <c r="E81" s="72"/>
      <c r="F81" s="168"/>
      <c r="G81" s="187"/>
      <c r="H81" s="188"/>
      <c r="I81" s="172"/>
      <c r="J81" s="178"/>
      <c r="K81" s="189"/>
      <c r="L81" s="172"/>
      <c r="M81" s="172"/>
      <c r="N81" s="178"/>
      <c r="P81">
        <f t="shared" si="66"/>
        <v>0</v>
      </c>
    </row>
    <row r="82" spans="2:16" ht="18.600000000000001" customHeight="1" x14ac:dyDescent="0.15">
      <c r="B82" s="186" t="s">
        <v>21</v>
      </c>
      <c r="C82" s="165" t="s">
        <v>97</v>
      </c>
      <c r="D82" s="72">
        <v>8</v>
      </c>
      <c r="E82" s="72">
        <v>2</v>
      </c>
      <c r="F82" s="168">
        <v>20</v>
      </c>
      <c r="G82" s="187">
        <f>+'3部'!N6</f>
        <v>2</v>
      </c>
      <c r="H82" s="188">
        <f>+'3部'!K6</f>
        <v>3</v>
      </c>
      <c r="I82" s="172">
        <f>+'3部'!L6</f>
        <v>1</v>
      </c>
      <c r="J82" s="178">
        <f>+'3部'!M6</f>
        <v>7</v>
      </c>
      <c r="K82" s="189">
        <f>_xlfn.RANK.EQ(P82,$P$80:$P$90)</f>
        <v>2</v>
      </c>
      <c r="L82" s="172">
        <f>+D82+H82</f>
        <v>11</v>
      </c>
      <c r="M82" s="172">
        <f>+E82+I82</f>
        <v>3</v>
      </c>
      <c r="N82" s="178">
        <f>+F82+J82</f>
        <v>27</v>
      </c>
      <c r="P82">
        <f t="shared" si="66"/>
        <v>11027</v>
      </c>
    </row>
    <row r="83" spans="2:16" ht="18.600000000000001" customHeight="1" x14ac:dyDescent="0.15">
      <c r="B83" s="186"/>
      <c r="C83" s="165"/>
      <c r="D83" s="72"/>
      <c r="E83" s="72"/>
      <c r="F83" s="168"/>
      <c r="G83" s="187"/>
      <c r="H83" s="188"/>
      <c r="I83" s="172"/>
      <c r="J83" s="178"/>
      <c r="K83" s="189"/>
      <c r="L83" s="172"/>
      <c r="M83" s="172"/>
      <c r="N83" s="178"/>
      <c r="P83">
        <f t="shared" si="66"/>
        <v>0</v>
      </c>
    </row>
    <row r="84" spans="2:16" ht="18.600000000000001" customHeight="1" x14ac:dyDescent="0.15">
      <c r="B84" s="186" t="s">
        <v>25</v>
      </c>
      <c r="C84" s="165" t="s">
        <v>98</v>
      </c>
      <c r="D84" s="72">
        <v>6</v>
      </c>
      <c r="E84" s="72">
        <v>4</v>
      </c>
      <c r="F84" s="168">
        <v>18</v>
      </c>
      <c r="G84" s="187">
        <f>+'3部'!N8</f>
        <v>3</v>
      </c>
      <c r="H84" s="188">
        <f>+'3部'!K8</f>
        <v>2</v>
      </c>
      <c r="I84" s="172">
        <f>+'3部'!L8</f>
        <v>2</v>
      </c>
      <c r="J84" s="178">
        <f>+'3部'!M8</f>
        <v>5</v>
      </c>
      <c r="K84" s="189">
        <f>_xlfn.RANK.EQ(P84,$P$80:$P$90)</f>
        <v>3</v>
      </c>
      <c r="L84" s="172">
        <f>+D84+H84</f>
        <v>8</v>
      </c>
      <c r="M84" s="172">
        <f>+E84+I84</f>
        <v>6</v>
      </c>
      <c r="N84" s="178">
        <f>+F84+J84</f>
        <v>23</v>
      </c>
      <c r="P84">
        <f t="shared" si="66"/>
        <v>8023</v>
      </c>
    </row>
    <row r="85" spans="2:16" ht="18.600000000000001" customHeight="1" x14ac:dyDescent="0.15">
      <c r="B85" s="186"/>
      <c r="C85" s="165"/>
      <c r="D85" s="72"/>
      <c r="E85" s="72"/>
      <c r="F85" s="168"/>
      <c r="G85" s="187"/>
      <c r="H85" s="188"/>
      <c r="I85" s="172"/>
      <c r="J85" s="178"/>
      <c r="K85" s="189"/>
      <c r="L85" s="172"/>
      <c r="M85" s="172"/>
      <c r="N85" s="178"/>
      <c r="P85">
        <f t="shared" si="66"/>
        <v>0</v>
      </c>
    </row>
    <row r="86" spans="2:16" ht="18.600000000000001" customHeight="1" x14ac:dyDescent="0.15">
      <c r="B86" s="186" t="s">
        <v>27</v>
      </c>
      <c r="C86" s="165" t="s">
        <v>99</v>
      </c>
      <c r="D86" s="72">
        <v>6</v>
      </c>
      <c r="E86" s="72">
        <v>4</v>
      </c>
      <c r="F86" s="168">
        <v>16</v>
      </c>
      <c r="G86" s="187">
        <f>+'3部'!N10</f>
        <v>4</v>
      </c>
      <c r="H86" s="188">
        <f>+'3部'!K10</f>
        <v>1</v>
      </c>
      <c r="I86" s="172">
        <f>+'3部'!L10</f>
        <v>3</v>
      </c>
      <c r="J86" s="178">
        <f>+'3部'!M10</f>
        <v>6</v>
      </c>
      <c r="K86" s="189">
        <f>_xlfn.RANK.EQ(P86,$P$80:$P$90)</f>
        <v>4</v>
      </c>
      <c r="L86" s="172">
        <f>+D86+H86</f>
        <v>7</v>
      </c>
      <c r="M86" s="172">
        <f>+E86+I86</f>
        <v>7</v>
      </c>
      <c r="N86" s="178">
        <f>+F86+J86</f>
        <v>22</v>
      </c>
      <c r="P86">
        <f t="shared" si="66"/>
        <v>7022</v>
      </c>
    </row>
    <row r="87" spans="2:16" ht="18.600000000000001" customHeight="1" x14ac:dyDescent="0.15">
      <c r="B87" s="186"/>
      <c r="C87" s="165"/>
      <c r="D87" s="72"/>
      <c r="E87" s="72"/>
      <c r="F87" s="168"/>
      <c r="G87" s="187"/>
      <c r="H87" s="188"/>
      <c r="I87" s="172"/>
      <c r="J87" s="178"/>
      <c r="K87" s="189"/>
      <c r="L87" s="172"/>
      <c r="M87" s="172"/>
      <c r="N87" s="178"/>
      <c r="P87">
        <f t="shared" si="66"/>
        <v>0</v>
      </c>
    </row>
    <row r="88" spans="2:16" ht="18.600000000000001" customHeight="1" x14ac:dyDescent="0.15">
      <c r="B88" s="186" t="s">
        <v>26</v>
      </c>
      <c r="C88" s="165" t="s">
        <v>100</v>
      </c>
      <c r="D88" s="72">
        <v>6</v>
      </c>
      <c r="E88" s="72">
        <v>4</v>
      </c>
      <c r="F88" s="168">
        <v>14</v>
      </c>
      <c r="G88" s="187">
        <f>+'3部'!N12</f>
        <v>5</v>
      </c>
      <c r="H88" s="188">
        <f>+'3部'!K12</f>
        <v>1</v>
      </c>
      <c r="I88" s="172">
        <f>+'3部'!L12</f>
        <v>3</v>
      </c>
      <c r="J88" s="178">
        <f>+'3部'!M12</f>
        <v>4</v>
      </c>
      <c r="K88" s="189">
        <f>_xlfn.RANK.EQ(P88,$P$80:$P$90)</f>
        <v>5</v>
      </c>
      <c r="L88" s="172">
        <f>+D88+H88</f>
        <v>7</v>
      </c>
      <c r="M88" s="172">
        <f>+E88+I88</f>
        <v>7</v>
      </c>
      <c r="N88" s="178">
        <f>+F88+J88</f>
        <v>18</v>
      </c>
      <c r="P88">
        <f t="shared" si="66"/>
        <v>7018</v>
      </c>
    </row>
    <row r="89" spans="2:16" ht="18.600000000000001" customHeight="1" thickBot="1" x14ac:dyDescent="0.2">
      <c r="B89" s="194"/>
      <c r="C89" s="166"/>
      <c r="D89" s="167"/>
      <c r="E89" s="167"/>
      <c r="F89" s="169"/>
      <c r="G89" s="191"/>
      <c r="H89" s="192"/>
      <c r="I89" s="173"/>
      <c r="J89" s="179"/>
      <c r="K89" s="193"/>
      <c r="L89" s="173"/>
      <c r="M89" s="173"/>
      <c r="N89" s="179"/>
      <c r="P89">
        <f t="shared" si="66"/>
        <v>0</v>
      </c>
    </row>
    <row r="90" spans="2:16" ht="18.600000000000001" customHeight="1" x14ac:dyDescent="0.15">
      <c r="B90" s="141"/>
      <c r="C90" s="142"/>
      <c r="D90" s="142"/>
      <c r="E90" s="142"/>
      <c r="F90" s="142"/>
      <c r="G90" s="140"/>
      <c r="H90" s="140"/>
      <c r="I90" s="140"/>
      <c r="J90" s="140"/>
      <c r="K90" s="140"/>
      <c r="L90" s="140"/>
      <c r="M90" s="140"/>
      <c r="N90" s="140"/>
      <c r="P90">
        <f t="shared" si="66"/>
        <v>0</v>
      </c>
    </row>
    <row r="91" spans="2:16" ht="18.600000000000001" customHeight="1" x14ac:dyDescent="0.15">
      <c r="B91" s="141"/>
      <c r="C91" s="142"/>
      <c r="D91" s="142"/>
      <c r="E91" s="142"/>
      <c r="F91" s="142"/>
      <c r="G91" s="140"/>
      <c r="H91" s="140"/>
      <c r="I91" s="140"/>
      <c r="J91" s="140"/>
      <c r="K91" s="140"/>
      <c r="L91" s="140"/>
      <c r="M91" s="140"/>
      <c r="N91" s="140"/>
      <c r="P91">
        <f t="shared" si="66"/>
        <v>0</v>
      </c>
    </row>
    <row r="92" spans="2:16" ht="18.600000000000001" customHeight="1" x14ac:dyDescent="0.15">
      <c r="B92" s="141"/>
      <c r="C92" s="142"/>
      <c r="D92" s="142"/>
      <c r="E92" s="142"/>
      <c r="F92" s="142"/>
      <c r="G92" s="140"/>
      <c r="H92" s="140"/>
      <c r="I92" s="140"/>
      <c r="J92" s="140"/>
      <c r="K92" s="140"/>
      <c r="L92" s="140"/>
      <c r="M92" s="140"/>
      <c r="N92" s="140"/>
      <c r="P92">
        <f t="shared" si="66"/>
        <v>0</v>
      </c>
    </row>
    <row r="93" spans="2:16" ht="18.600000000000001" customHeight="1" x14ac:dyDescent="0.15">
      <c r="B93" s="141"/>
      <c r="C93" s="142"/>
      <c r="D93" s="142"/>
      <c r="E93" s="142"/>
      <c r="F93" s="142"/>
      <c r="G93" s="140"/>
      <c r="H93" s="140"/>
      <c r="I93" s="140"/>
      <c r="J93" s="140"/>
      <c r="K93" s="140"/>
      <c r="L93" s="140"/>
      <c r="M93" s="140"/>
      <c r="N93" s="140"/>
    </row>
    <row r="96" spans="2:16" ht="14.25" thickBot="1" x14ac:dyDescent="0.2"/>
    <row r="97" spans="2:16" s="36" customFormat="1" ht="19.899999999999999" customHeight="1" thickBot="1" x14ac:dyDescent="0.2">
      <c r="B97" s="44"/>
      <c r="C97" s="137" t="s">
        <v>131</v>
      </c>
      <c r="D97" s="138"/>
      <c r="E97" s="138"/>
      <c r="F97" s="139"/>
      <c r="G97" s="138" t="s">
        <v>136</v>
      </c>
      <c r="H97" s="138"/>
      <c r="I97" s="138"/>
      <c r="J97" s="138"/>
      <c r="K97" s="137" t="s">
        <v>137</v>
      </c>
      <c r="L97" s="138"/>
      <c r="M97" s="138"/>
      <c r="N97" s="139"/>
    </row>
    <row r="98" spans="2:16" ht="64.900000000000006" customHeight="1" thickBot="1" x14ac:dyDescent="0.2">
      <c r="B98" s="45" t="s">
        <v>85</v>
      </c>
      <c r="C98" s="46" t="s">
        <v>132</v>
      </c>
      <c r="D98" s="47" t="s">
        <v>133</v>
      </c>
      <c r="E98" s="47" t="s">
        <v>134</v>
      </c>
      <c r="F98" s="48" t="s">
        <v>135</v>
      </c>
      <c r="G98" s="49" t="s">
        <v>132</v>
      </c>
      <c r="H98" s="47" t="s">
        <v>133</v>
      </c>
      <c r="I98" s="47" t="s">
        <v>134</v>
      </c>
      <c r="J98" s="50" t="s">
        <v>135</v>
      </c>
      <c r="K98" s="46" t="s">
        <v>132</v>
      </c>
      <c r="L98" s="47" t="s">
        <v>133</v>
      </c>
      <c r="M98" s="47" t="s">
        <v>134</v>
      </c>
      <c r="N98" s="48" t="s">
        <v>135</v>
      </c>
    </row>
    <row r="99" spans="2:16" ht="19.149999999999999" customHeight="1" x14ac:dyDescent="0.15">
      <c r="B99" s="155" t="s">
        <v>72</v>
      </c>
      <c r="C99" s="156" t="s">
        <v>101</v>
      </c>
      <c r="D99" s="157">
        <v>5</v>
      </c>
      <c r="E99" s="157">
        <v>5</v>
      </c>
      <c r="F99" s="158">
        <v>16</v>
      </c>
      <c r="G99" s="152">
        <f>+'3部'!O19</f>
        <v>3</v>
      </c>
      <c r="H99" s="143">
        <f>+'3部'!L19</f>
        <v>3</v>
      </c>
      <c r="I99" s="143">
        <f>+'3部'!M19</f>
        <v>2</v>
      </c>
      <c r="J99" s="143">
        <f>+'3部'!N19</f>
        <v>8</v>
      </c>
      <c r="K99" s="154">
        <f>_xlfn.RANK.EQ(P99,$P$80:$P$112)</f>
        <v>6</v>
      </c>
      <c r="L99" s="143">
        <f>+D99+H99</f>
        <v>8</v>
      </c>
      <c r="M99" s="143">
        <f>+E99+I99</f>
        <v>7</v>
      </c>
      <c r="N99" s="145">
        <f>+F99+J99</f>
        <v>24</v>
      </c>
      <c r="P99">
        <f>+L99*100+N99</f>
        <v>824</v>
      </c>
    </row>
    <row r="100" spans="2:16" ht="19.149999999999999" customHeight="1" x14ac:dyDescent="0.15">
      <c r="B100" s="118"/>
      <c r="C100" s="120"/>
      <c r="D100" s="74"/>
      <c r="E100" s="74"/>
      <c r="F100" s="111"/>
      <c r="G100" s="149"/>
      <c r="H100" s="144"/>
      <c r="I100" s="144"/>
      <c r="J100" s="144"/>
      <c r="K100" s="116"/>
      <c r="L100" s="144"/>
      <c r="M100" s="144"/>
      <c r="N100" s="146"/>
    </row>
    <row r="101" spans="2:16" ht="19.149999999999999" customHeight="1" x14ac:dyDescent="0.15">
      <c r="B101" s="147" t="s">
        <v>23</v>
      </c>
      <c r="C101" s="131" t="s">
        <v>102</v>
      </c>
      <c r="D101" s="73">
        <v>4</v>
      </c>
      <c r="E101" s="73">
        <v>6</v>
      </c>
      <c r="F101" s="99">
        <v>15</v>
      </c>
      <c r="G101" s="148">
        <f>+'3部'!O21</f>
        <v>1</v>
      </c>
      <c r="H101" s="143">
        <f>+'3部'!L21</f>
        <v>4</v>
      </c>
      <c r="I101" s="143">
        <f>+'3部'!M21</f>
        <v>1</v>
      </c>
      <c r="J101" s="143">
        <f>+'3部'!N21</f>
        <v>9</v>
      </c>
      <c r="K101" s="109">
        <f>_xlfn.RANK.EQ(P101,$P$80:$P$112)</f>
        <v>6</v>
      </c>
      <c r="L101" s="135">
        <f>+D101+H101</f>
        <v>8</v>
      </c>
      <c r="M101" s="135">
        <f>+E101+I101</f>
        <v>7</v>
      </c>
      <c r="N101" s="133">
        <f>+F101+J101</f>
        <v>24</v>
      </c>
      <c r="P101">
        <f>+L101*100+N101</f>
        <v>824</v>
      </c>
    </row>
    <row r="102" spans="2:16" ht="19.149999999999999" customHeight="1" x14ac:dyDescent="0.15">
      <c r="B102" s="118"/>
      <c r="C102" s="120"/>
      <c r="D102" s="74"/>
      <c r="E102" s="74"/>
      <c r="F102" s="111"/>
      <c r="G102" s="149"/>
      <c r="H102" s="144"/>
      <c r="I102" s="144"/>
      <c r="J102" s="144"/>
      <c r="K102" s="116"/>
      <c r="L102" s="144"/>
      <c r="M102" s="144"/>
      <c r="N102" s="146"/>
    </row>
    <row r="103" spans="2:16" ht="19.149999999999999" customHeight="1" x14ac:dyDescent="0.15">
      <c r="B103" s="147" t="s">
        <v>74</v>
      </c>
      <c r="C103" s="131" t="s">
        <v>103</v>
      </c>
      <c r="D103" s="73">
        <v>4</v>
      </c>
      <c r="E103" s="73">
        <v>6</v>
      </c>
      <c r="F103" s="99">
        <v>13</v>
      </c>
      <c r="G103" s="148">
        <f>+'3部'!O23</f>
        <v>5</v>
      </c>
      <c r="H103" s="143">
        <f>+'3部'!L23</f>
        <v>2</v>
      </c>
      <c r="I103" s="143">
        <f>+'3部'!M23</f>
        <v>3</v>
      </c>
      <c r="J103" s="143">
        <f>+'3部'!N23</f>
        <v>8</v>
      </c>
      <c r="K103" s="109">
        <f>_xlfn.RANK.EQ(P103,$P$80:$P$112)</f>
        <v>8</v>
      </c>
      <c r="L103" s="135">
        <f>+D103+H103</f>
        <v>6</v>
      </c>
      <c r="M103" s="135">
        <f>+E103+I103</f>
        <v>9</v>
      </c>
      <c r="N103" s="133">
        <f>+F103+J103</f>
        <v>21</v>
      </c>
      <c r="P103">
        <f>+L103*100+N103</f>
        <v>621</v>
      </c>
    </row>
    <row r="104" spans="2:16" ht="19.149999999999999" customHeight="1" x14ac:dyDescent="0.15">
      <c r="B104" s="118"/>
      <c r="C104" s="120"/>
      <c r="D104" s="74"/>
      <c r="E104" s="74"/>
      <c r="F104" s="111"/>
      <c r="G104" s="149"/>
      <c r="H104" s="144"/>
      <c r="I104" s="144"/>
      <c r="J104" s="144"/>
      <c r="K104" s="116"/>
      <c r="L104" s="144"/>
      <c r="M104" s="144"/>
      <c r="N104" s="146"/>
    </row>
    <row r="105" spans="2:16" ht="19.149999999999999" customHeight="1" x14ac:dyDescent="0.15">
      <c r="B105" s="147" t="s">
        <v>20</v>
      </c>
      <c r="C105" s="131" t="s">
        <v>104</v>
      </c>
      <c r="D105" s="73">
        <v>3</v>
      </c>
      <c r="E105" s="73">
        <v>7</v>
      </c>
      <c r="F105" s="99">
        <v>12</v>
      </c>
      <c r="G105" s="148">
        <f>+'3部'!O25</f>
        <v>2</v>
      </c>
      <c r="H105" s="143">
        <f>+'3部'!L25</f>
        <v>3</v>
      </c>
      <c r="I105" s="143">
        <f>+'3部'!M25</f>
        <v>2</v>
      </c>
      <c r="J105" s="143">
        <f>+'3部'!N25</f>
        <v>9</v>
      </c>
      <c r="K105" s="109">
        <f>_xlfn.RANK.EQ(P105,$P$80:$P$112)</f>
        <v>8</v>
      </c>
      <c r="L105" s="135">
        <f>+D105+H105</f>
        <v>6</v>
      </c>
      <c r="M105" s="135">
        <f>+E105+I105</f>
        <v>9</v>
      </c>
      <c r="N105" s="133">
        <f>+F105+J105</f>
        <v>21</v>
      </c>
      <c r="P105">
        <f>+L105*100+N105</f>
        <v>621</v>
      </c>
    </row>
    <row r="106" spans="2:16" ht="19.149999999999999" customHeight="1" x14ac:dyDescent="0.15">
      <c r="B106" s="118"/>
      <c r="C106" s="120"/>
      <c r="D106" s="74"/>
      <c r="E106" s="74"/>
      <c r="F106" s="111"/>
      <c r="G106" s="149"/>
      <c r="H106" s="144"/>
      <c r="I106" s="144"/>
      <c r="J106" s="144"/>
      <c r="K106" s="116"/>
      <c r="L106" s="144"/>
      <c r="M106" s="144"/>
      <c r="N106" s="146"/>
    </row>
    <row r="107" spans="2:16" ht="19.149999999999999" customHeight="1" x14ac:dyDescent="0.15">
      <c r="B107" s="147" t="s">
        <v>81</v>
      </c>
      <c r="C107" s="131" t="s">
        <v>105</v>
      </c>
      <c r="D107" s="73">
        <v>2</v>
      </c>
      <c r="E107" s="73">
        <v>8</v>
      </c>
      <c r="F107" s="99">
        <v>11</v>
      </c>
      <c r="G107" s="148">
        <f>+'3部'!O27</f>
        <v>6</v>
      </c>
      <c r="H107" s="143">
        <f>+'3部'!L27</f>
        <v>0</v>
      </c>
      <c r="I107" s="143">
        <f>+'3部'!M27</f>
        <v>5</v>
      </c>
      <c r="J107" s="143">
        <f>+'3部'!N27</f>
        <v>3</v>
      </c>
      <c r="K107" s="109">
        <f>_xlfn.RANK.EQ(P107,$P$80:$P$112)</f>
        <v>11</v>
      </c>
      <c r="L107" s="135">
        <f>+D107+H107</f>
        <v>2</v>
      </c>
      <c r="M107" s="135">
        <f>+E107+I107</f>
        <v>13</v>
      </c>
      <c r="N107" s="133">
        <f>+F107+J107</f>
        <v>14</v>
      </c>
      <c r="P107">
        <f>+L107*100+N107</f>
        <v>214</v>
      </c>
    </row>
    <row r="108" spans="2:16" ht="19.149999999999999" customHeight="1" x14ac:dyDescent="0.15">
      <c r="B108" s="118"/>
      <c r="C108" s="120"/>
      <c r="D108" s="74"/>
      <c r="E108" s="74"/>
      <c r="F108" s="111"/>
      <c r="G108" s="149"/>
      <c r="H108" s="144"/>
      <c r="I108" s="144"/>
      <c r="J108" s="144"/>
      <c r="K108" s="116"/>
      <c r="L108" s="144"/>
      <c r="M108" s="144"/>
      <c r="N108" s="146"/>
    </row>
    <row r="109" spans="2:16" ht="19.149999999999999" customHeight="1" x14ac:dyDescent="0.15">
      <c r="B109" s="163" t="s">
        <v>22</v>
      </c>
      <c r="C109" s="165" t="s">
        <v>106</v>
      </c>
      <c r="D109" s="72">
        <v>2</v>
      </c>
      <c r="E109" s="72">
        <v>8</v>
      </c>
      <c r="F109" s="168">
        <v>7</v>
      </c>
      <c r="G109" s="170">
        <f>+'3部'!O29</f>
        <v>3</v>
      </c>
      <c r="H109" s="143">
        <f>+'3部'!L29</f>
        <v>3</v>
      </c>
      <c r="I109" s="143">
        <f>+'3部'!M29</f>
        <v>2</v>
      </c>
      <c r="J109" s="143">
        <f>+'3部'!N29</f>
        <v>8</v>
      </c>
      <c r="K109" s="176">
        <f>_xlfn.RANK.EQ(P109,$P$80:$P$112)</f>
        <v>10</v>
      </c>
      <c r="L109" s="172">
        <f>+D109+H109</f>
        <v>5</v>
      </c>
      <c r="M109" s="172">
        <f>+E109+I109</f>
        <v>10</v>
      </c>
      <c r="N109" s="178">
        <f>+F109+J109</f>
        <v>15</v>
      </c>
      <c r="P109">
        <f>+L109*100+N109</f>
        <v>515</v>
      </c>
    </row>
    <row r="110" spans="2:16" ht="19.149999999999999" customHeight="1" thickBot="1" x14ac:dyDescent="0.2">
      <c r="B110" s="164"/>
      <c r="C110" s="166"/>
      <c r="D110" s="167"/>
      <c r="E110" s="167"/>
      <c r="F110" s="169"/>
      <c r="G110" s="171"/>
      <c r="H110" s="144"/>
      <c r="I110" s="144"/>
      <c r="J110" s="144"/>
      <c r="K110" s="177"/>
      <c r="L110" s="173"/>
      <c r="M110" s="173"/>
      <c r="N110" s="179"/>
    </row>
    <row r="111" spans="2:16" ht="19.149999999999999" customHeight="1" x14ac:dyDescent="0.15">
      <c r="B111" s="141"/>
      <c r="C111" s="142"/>
      <c r="D111" s="142"/>
      <c r="E111" s="142"/>
      <c r="F111" s="142"/>
      <c r="G111" s="140"/>
      <c r="H111" s="140"/>
      <c r="I111" s="140"/>
      <c r="J111" s="140"/>
      <c r="K111" s="140"/>
      <c r="L111" s="140"/>
      <c r="M111" s="140"/>
      <c r="N111" s="140"/>
      <c r="P111">
        <f>+L111*100+N111</f>
        <v>0</v>
      </c>
    </row>
    <row r="112" spans="2:16" ht="19.149999999999999" customHeight="1" x14ac:dyDescent="0.15">
      <c r="B112" s="141"/>
      <c r="C112" s="142"/>
      <c r="D112" s="142"/>
      <c r="E112" s="142"/>
      <c r="F112" s="142"/>
      <c r="G112" s="140"/>
      <c r="H112" s="140"/>
      <c r="I112" s="140"/>
      <c r="J112" s="140"/>
      <c r="K112" s="140"/>
      <c r="L112" s="140"/>
      <c r="M112" s="140"/>
      <c r="N112" s="140"/>
    </row>
    <row r="113" spans="2:16" x14ac:dyDescent="0.15">
      <c r="C113" s="215" t="s">
        <v>144</v>
      </c>
      <c r="D113" s="215"/>
      <c r="E113" s="215"/>
      <c r="F113" s="215"/>
      <c r="G113" s="215"/>
      <c r="H113" s="215"/>
      <c r="I113" s="215"/>
      <c r="J113" s="215"/>
    </row>
    <row r="114" spans="2:16" x14ac:dyDescent="0.15">
      <c r="C114" s="216"/>
      <c r="D114" s="216"/>
      <c r="E114" s="216"/>
      <c r="F114" s="216"/>
      <c r="G114" s="216"/>
      <c r="H114" s="216"/>
      <c r="I114" s="216"/>
      <c r="J114" s="216"/>
    </row>
    <row r="115" spans="2:16" ht="14.25" thickBot="1" x14ac:dyDescent="0.2">
      <c r="C115" s="216"/>
      <c r="D115" s="216"/>
      <c r="E115" s="216"/>
      <c r="F115" s="216"/>
      <c r="G115" s="216"/>
      <c r="H115" s="216"/>
      <c r="I115" s="216"/>
      <c r="J115" s="216"/>
    </row>
    <row r="116" spans="2:16" s="36" customFormat="1" ht="19.899999999999999" customHeight="1" thickBot="1" x14ac:dyDescent="0.2">
      <c r="B116" s="51"/>
      <c r="C116" s="159" t="s">
        <v>131</v>
      </c>
      <c r="D116" s="160"/>
      <c r="E116" s="160"/>
      <c r="F116" s="161"/>
      <c r="G116" s="159" t="s">
        <v>136</v>
      </c>
      <c r="H116" s="160"/>
      <c r="I116" s="160"/>
      <c r="J116" s="161"/>
      <c r="K116" s="159" t="s">
        <v>137</v>
      </c>
      <c r="L116" s="160"/>
      <c r="M116" s="160"/>
      <c r="N116" s="161"/>
    </row>
    <row r="117" spans="2:16" ht="64.900000000000006" customHeight="1" thickBot="1" x14ac:dyDescent="0.2">
      <c r="B117" s="52" t="s">
        <v>86</v>
      </c>
      <c r="C117" s="46" t="s">
        <v>132</v>
      </c>
      <c r="D117" s="47" t="s">
        <v>133</v>
      </c>
      <c r="E117" s="47" t="s">
        <v>134</v>
      </c>
      <c r="F117" s="48" t="s">
        <v>135</v>
      </c>
      <c r="G117" s="46" t="s">
        <v>132</v>
      </c>
      <c r="H117" s="47" t="s">
        <v>133</v>
      </c>
      <c r="I117" s="47" t="s">
        <v>134</v>
      </c>
      <c r="J117" s="48" t="s">
        <v>135</v>
      </c>
      <c r="K117" s="46" t="s">
        <v>132</v>
      </c>
      <c r="L117" s="47" t="s">
        <v>133</v>
      </c>
      <c r="M117" s="47" t="s">
        <v>134</v>
      </c>
      <c r="N117" s="48" t="s">
        <v>135</v>
      </c>
    </row>
    <row r="118" spans="2:16" ht="18.600000000000001" customHeight="1" x14ac:dyDescent="0.15">
      <c r="B118" s="199" t="s">
        <v>33</v>
      </c>
      <c r="C118" s="200" t="s">
        <v>96</v>
      </c>
      <c r="D118" s="121">
        <v>7</v>
      </c>
      <c r="E118" s="121">
        <v>1</v>
      </c>
      <c r="F118" s="122">
        <v>18</v>
      </c>
      <c r="G118" s="149">
        <f>+'4部'!M4</f>
        <v>3</v>
      </c>
      <c r="H118" s="144">
        <f>+'4部'!J4</f>
        <v>1</v>
      </c>
      <c r="I118" s="144">
        <f>+'4部'!K4</f>
        <v>2</v>
      </c>
      <c r="J118" s="151">
        <f>+'4部'!L4</f>
        <v>4</v>
      </c>
      <c r="K118" s="198">
        <f>_xlfn.RANK.EQ(P118,$P$118:$P$150)</f>
        <v>2</v>
      </c>
      <c r="L118" s="195">
        <f>+D118+H118</f>
        <v>8</v>
      </c>
      <c r="M118" s="195">
        <f>+E118+I118</f>
        <v>3</v>
      </c>
      <c r="N118" s="196">
        <f>+F118+J118</f>
        <v>22</v>
      </c>
      <c r="P118">
        <f t="shared" ref="P118:P130" si="67">+L118*1000+N118</f>
        <v>8022</v>
      </c>
    </row>
    <row r="119" spans="2:16" ht="18.600000000000001" customHeight="1" x14ac:dyDescent="0.15">
      <c r="B119" s="197"/>
      <c r="C119" s="165"/>
      <c r="D119" s="74"/>
      <c r="E119" s="74"/>
      <c r="F119" s="111"/>
      <c r="G119" s="170"/>
      <c r="H119" s="172"/>
      <c r="I119" s="172"/>
      <c r="J119" s="174"/>
      <c r="K119" s="176"/>
      <c r="L119" s="172"/>
      <c r="M119" s="172"/>
      <c r="N119" s="178"/>
      <c r="P119">
        <f t="shared" si="67"/>
        <v>0</v>
      </c>
    </row>
    <row r="120" spans="2:16" ht="18.600000000000001" customHeight="1" x14ac:dyDescent="0.15">
      <c r="B120" s="197" t="s">
        <v>30</v>
      </c>
      <c r="C120" s="165" t="s">
        <v>97</v>
      </c>
      <c r="D120" s="73">
        <v>7</v>
      </c>
      <c r="E120" s="73">
        <v>1</v>
      </c>
      <c r="F120" s="99">
        <v>17</v>
      </c>
      <c r="G120" s="170">
        <f>+'4部'!M6</f>
        <v>1</v>
      </c>
      <c r="H120" s="172">
        <f>+'4部'!J6</f>
        <v>3</v>
      </c>
      <c r="I120" s="172">
        <f>+'4部'!K6</f>
        <v>0</v>
      </c>
      <c r="J120" s="174">
        <f>+'4部'!L6</f>
        <v>6</v>
      </c>
      <c r="K120" s="176">
        <f t="shared" ref="K120" si="68">_xlfn.RANK.EQ(P120,$P$118:$P$150)</f>
        <v>1</v>
      </c>
      <c r="L120" s="172">
        <f t="shared" ref="L120" si="69">+D120+H120</f>
        <v>10</v>
      </c>
      <c r="M120" s="172">
        <f t="shared" ref="M120" si="70">+E120+I120</f>
        <v>1</v>
      </c>
      <c r="N120" s="178">
        <f t="shared" ref="N120" si="71">+F120+J120</f>
        <v>23</v>
      </c>
      <c r="P120">
        <f t="shared" si="67"/>
        <v>10023</v>
      </c>
    </row>
    <row r="121" spans="2:16" ht="18.600000000000001" customHeight="1" x14ac:dyDescent="0.15">
      <c r="B121" s="197"/>
      <c r="C121" s="165"/>
      <c r="D121" s="74"/>
      <c r="E121" s="74"/>
      <c r="F121" s="111"/>
      <c r="G121" s="170"/>
      <c r="H121" s="172"/>
      <c r="I121" s="172"/>
      <c r="J121" s="174"/>
      <c r="K121" s="176"/>
      <c r="L121" s="172"/>
      <c r="M121" s="172"/>
      <c r="N121" s="178"/>
      <c r="P121">
        <f t="shared" si="67"/>
        <v>0</v>
      </c>
    </row>
    <row r="122" spans="2:16" ht="18.600000000000001" customHeight="1" x14ac:dyDescent="0.15">
      <c r="B122" s="197" t="s">
        <v>36</v>
      </c>
      <c r="C122" s="165" t="s">
        <v>98</v>
      </c>
      <c r="D122" s="73">
        <v>4</v>
      </c>
      <c r="E122" s="73">
        <v>4</v>
      </c>
      <c r="F122" s="99">
        <v>15</v>
      </c>
      <c r="G122" s="170">
        <f>+'4部'!M8</f>
        <v>2</v>
      </c>
      <c r="H122" s="172">
        <f>+'4部'!J8</f>
        <v>2</v>
      </c>
      <c r="I122" s="172">
        <f>+'4部'!K8</f>
        <v>1</v>
      </c>
      <c r="J122" s="174">
        <f>+'4部'!L8</f>
        <v>5</v>
      </c>
      <c r="K122" s="176">
        <f t="shared" ref="K122" si="72">_xlfn.RANK.EQ(P122,$P$118:$P$150)</f>
        <v>3</v>
      </c>
      <c r="L122" s="172">
        <f t="shared" ref="L122" si="73">+D122+H122</f>
        <v>6</v>
      </c>
      <c r="M122" s="172">
        <f t="shared" ref="M122" si="74">+E122+I122</f>
        <v>5</v>
      </c>
      <c r="N122" s="178">
        <f t="shared" ref="N122" si="75">+F122+J122</f>
        <v>20</v>
      </c>
      <c r="P122">
        <f t="shared" si="67"/>
        <v>6020</v>
      </c>
    </row>
    <row r="123" spans="2:16" ht="18.600000000000001" customHeight="1" x14ac:dyDescent="0.15">
      <c r="B123" s="197"/>
      <c r="C123" s="165"/>
      <c r="D123" s="74"/>
      <c r="E123" s="74"/>
      <c r="F123" s="111"/>
      <c r="G123" s="170"/>
      <c r="H123" s="172"/>
      <c r="I123" s="172"/>
      <c r="J123" s="174"/>
      <c r="K123" s="176"/>
      <c r="L123" s="172"/>
      <c r="M123" s="172"/>
      <c r="N123" s="178"/>
      <c r="P123">
        <f t="shared" si="67"/>
        <v>0</v>
      </c>
    </row>
    <row r="124" spans="2:16" ht="18.600000000000001" customHeight="1" x14ac:dyDescent="0.15">
      <c r="B124" s="197" t="s">
        <v>29</v>
      </c>
      <c r="C124" s="165" t="s">
        <v>99</v>
      </c>
      <c r="D124" s="72">
        <v>4</v>
      </c>
      <c r="E124" s="72">
        <v>4</v>
      </c>
      <c r="F124" s="168">
        <v>13</v>
      </c>
      <c r="G124" s="170">
        <f>+'4部'!M10</f>
        <v>4</v>
      </c>
      <c r="H124" s="172">
        <f>+'4部'!J10</f>
        <v>0</v>
      </c>
      <c r="I124" s="172">
        <f>+'4部'!K10</f>
        <v>3</v>
      </c>
      <c r="J124" s="174">
        <f>+'4部'!L10</f>
        <v>3</v>
      </c>
      <c r="K124" s="176">
        <f t="shared" ref="K124" si="76">_xlfn.RANK.EQ(P124,$P$118:$P$150)</f>
        <v>4</v>
      </c>
      <c r="L124" s="172">
        <f t="shared" ref="L124" si="77">+D124+H124</f>
        <v>4</v>
      </c>
      <c r="M124" s="172">
        <f t="shared" ref="M124" si="78">+E124+I124</f>
        <v>7</v>
      </c>
      <c r="N124" s="178">
        <f t="shared" ref="N124" si="79">+F124+J124</f>
        <v>16</v>
      </c>
      <c r="P124">
        <f t="shared" si="67"/>
        <v>4016</v>
      </c>
    </row>
    <row r="125" spans="2:16" ht="18.600000000000001" customHeight="1" thickBot="1" x14ac:dyDescent="0.2">
      <c r="B125" s="201"/>
      <c r="C125" s="166"/>
      <c r="D125" s="167"/>
      <c r="E125" s="167"/>
      <c r="F125" s="169"/>
      <c r="G125" s="171"/>
      <c r="H125" s="173"/>
      <c r="I125" s="173"/>
      <c r="J125" s="175"/>
      <c r="K125" s="177"/>
      <c r="L125" s="173"/>
      <c r="M125" s="173"/>
      <c r="N125" s="179"/>
      <c r="P125">
        <f t="shared" si="67"/>
        <v>0</v>
      </c>
    </row>
    <row r="126" spans="2:16" ht="18.600000000000001" customHeight="1" x14ac:dyDescent="0.15">
      <c r="B126" s="141"/>
      <c r="C126" s="142"/>
      <c r="D126" s="142"/>
      <c r="E126" s="142"/>
      <c r="F126" s="142"/>
      <c r="G126" s="140"/>
      <c r="H126" s="140"/>
      <c r="I126" s="140"/>
      <c r="J126" s="140"/>
      <c r="K126" s="140"/>
      <c r="L126" s="140"/>
      <c r="M126" s="140"/>
      <c r="N126" s="140"/>
      <c r="P126">
        <f t="shared" si="67"/>
        <v>0</v>
      </c>
    </row>
    <row r="127" spans="2:16" ht="18.600000000000001" customHeight="1" x14ac:dyDescent="0.15">
      <c r="B127" s="141"/>
      <c r="C127" s="142"/>
      <c r="D127" s="142"/>
      <c r="E127" s="142"/>
      <c r="F127" s="142"/>
      <c r="G127" s="140"/>
      <c r="H127" s="140"/>
      <c r="I127" s="140"/>
      <c r="J127" s="140"/>
      <c r="K127" s="140"/>
      <c r="L127" s="140"/>
      <c r="M127" s="140"/>
      <c r="N127" s="140"/>
      <c r="P127">
        <f t="shared" si="67"/>
        <v>0</v>
      </c>
    </row>
    <row r="128" spans="2:16" ht="18.600000000000001" customHeight="1" x14ac:dyDescent="0.15">
      <c r="B128" s="141"/>
      <c r="C128" s="142"/>
      <c r="D128" s="142"/>
      <c r="E128" s="142"/>
      <c r="F128" s="142"/>
      <c r="G128" s="140"/>
      <c r="H128" s="140"/>
      <c r="I128" s="140"/>
      <c r="J128" s="140"/>
      <c r="K128" s="140"/>
      <c r="L128" s="140"/>
      <c r="M128" s="140"/>
      <c r="N128" s="140"/>
      <c r="P128">
        <f t="shared" si="67"/>
        <v>0</v>
      </c>
    </row>
    <row r="129" spans="2:16" ht="18.600000000000001" customHeight="1" x14ac:dyDescent="0.15">
      <c r="B129" s="141"/>
      <c r="C129" s="142"/>
      <c r="D129" s="142"/>
      <c r="E129" s="142"/>
      <c r="F129" s="142"/>
      <c r="G129" s="140"/>
      <c r="H129" s="140"/>
      <c r="I129" s="140"/>
      <c r="J129" s="140"/>
      <c r="K129" s="140"/>
      <c r="L129" s="140"/>
      <c r="M129" s="140"/>
      <c r="N129" s="140"/>
      <c r="P129">
        <f t="shared" si="67"/>
        <v>0</v>
      </c>
    </row>
    <row r="130" spans="2:16" ht="18.600000000000001" customHeight="1" x14ac:dyDescent="0.15">
      <c r="B130" s="141"/>
      <c r="C130" s="142"/>
      <c r="D130" s="142"/>
      <c r="E130" s="142"/>
      <c r="F130" s="142"/>
      <c r="G130" s="140"/>
      <c r="H130" s="140"/>
      <c r="I130" s="140"/>
      <c r="J130" s="140"/>
      <c r="K130" s="140"/>
      <c r="L130" s="140"/>
      <c r="M130" s="140"/>
      <c r="N130" s="140"/>
      <c r="P130">
        <f t="shared" si="67"/>
        <v>0</v>
      </c>
    </row>
    <row r="131" spans="2:16" ht="18.600000000000001" customHeight="1" x14ac:dyDescent="0.15">
      <c r="B131" s="141"/>
      <c r="C131" s="142"/>
      <c r="D131" s="142"/>
      <c r="E131" s="142"/>
      <c r="F131" s="142"/>
      <c r="G131" s="140"/>
      <c r="H131" s="140"/>
      <c r="I131" s="140"/>
      <c r="J131" s="140"/>
      <c r="K131" s="140"/>
      <c r="L131" s="140"/>
      <c r="M131" s="140"/>
      <c r="N131" s="140"/>
    </row>
    <row r="134" spans="2:16" ht="14.25" thickBot="1" x14ac:dyDescent="0.2"/>
    <row r="135" spans="2:16" s="36" customFormat="1" ht="19.899999999999999" customHeight="1" thickBot="1" x14ac:dyDescent="0.2">
      <c r="B135" s="44"/>
      <c r="C135" s="159" t="s">
        <v>131</v>
      </c>
      <c r="D135" s="160"/>
      <c r="E135" s="160"/>
      <c r="F135" s="161"/>
      <c r="G135" s="159" t="s">
        <v>136</v>
      </c>
      <c r="H135" s="160"/>
      <c r="I135" s="160"/>
      <c r="J135" s="161"/>
      <c r="K135" s="162" t="s">
        <v>137</v>
      </c>
      <c r="L135" s="160"/>
      <c r="M135" s="160"/>
      <c r="N135" s="161"/>
    </row>
    <row r="136" spans="2:16" ht="64.900000000000006" customHeight="1" thickBot="1" x14ac:dyDescent="0.2">
      <c r="B136" s="45" t="s">
        <v>87</v>
      </c>
      <c r="C136" s="46" t="s">
        <v>132</v>
      </c>
      <c r="D136" s="47" t="s">
        <v>133</v>
      </c>
      <c r="E136" s="47" t="s">
        <v>134</v>
      </c>
      <c r="F136" s="48" t="s">
        <v>135</v>
      </c>
      <c r="G136" s="46" t="s">
        <v>132</v>
      </c>
      <c r="H136" s="47" t="s">
        <v>133</v>
      </c>
      <c r="I136" s="47" t="s">
        <v>134</v>
      </c>
      <c r="J136" s="48" t="s">
        <v>135</v>
      </c>
      <c r="K136" s="49" t="s">
        <v>132</v>
      </c>
      <c r="L136" s="47" t="s">
        <v>133</v>
      </c>
      <c r="M136" s="47" t="s">
        <v>134</v>
      </c>
      <c r="N136" s="48" t="s">
        <v>135</v>
      </c>
    </row>
    <row r="137" spans="2:16" ht="18" customHeight="1" x14ac:dyDescent="0.15">
      <c r="B137" s="118" t="s">
        <v>31</v>
      </c>
      <c r="C137" s="120" t="s">
        <v>100</v>
      </c>
      <c r="D137" s="74">
        <v>4</v>
      </c>
      <c r="E137" s="74">
        <v>4</v>
      </c>
      <c r="F137" s="111">
        <v>12</v>
      </c>
      <c r="G137" s="112">
        <f>+'4部'!N16</f>
        <v>3</v>
      </c>
      <c r="H137" s="113">
        <f>+'4部'!K16</f>
        <v>2</v>
      </c>
      <c r="I137" s="114">
        <f>+'4部'!L16</f>
        <v>2</v>
      </c>
      <c r="J137" s="115">
        <f>+'4部'!M16</f>
        <v>8</v>
      </c>
      <c r="K137" s="190">
        <f>_xlfn.RANK.EQ(P137,$P$118:$P$150)</f>
        <v>5</v>
      </c>
      <c r="L137" s="144">
        <f>+D137+H137</f>
        <v>6</v>
      </c>
      <c r="M137" s="144">
        <f>+E137+I137</f>
        <v>6</v>
      </c>
      <c r="N137" s="146">
        <f>+F137+J137</f>
        <v>20</v>
      </c>
      <c r="P137">
        <f>+L137*100+N137</f>
        <v>620</v>
      </c>
    </row>
    <row r="138" spans="2:16" ht="18" customHeight="1" x14ac:dyDescent="0.15">
      <c r="B138" s="163"/>
      <c r="C138" s="165"/>
      <c r="D138" s="72"/>
      <c r="E138" s="72"/>
      <c r="F138" s="168"/>
      <c r="G138" s="202"/>
      <c r="H138" s="188"/>
      <c r="I138" s="203"/>
      <c r="J138" s="204"/>
      <c r="K138" s="189"/>
      <c r="L138" s="172"/>
      <c r="M138" s="172"/>
      <c r="N138" s="178"/>
    </row>
    <row r="139" spans="2:16" ht="18" customHeight="1" x14ac:dyDescent="0.15">
      <c r="B139" s="186" t="s">
        <v>35</v>
      </c>
      <c r="C139" s="165" t="s">
        <v>101</v>
      </c>
      <c r="D139" s="72">
        <v>4</v>
      </c>
      <c r="E139" s="72">
        <v>4</v>
      </c>
      <c r="F139" s="168">
        <v>11</v>
      </c>
      <c r="G139" s="202">
        <f>+'4部'!N18</f>
        <v>4</v>
      </c>
      <c r="H139" s="188">
        <f>+'4部'!K18</f>
        <v>1</v>
      </c>
      <c r="I139" s="203">
        <f>+'4部'!L18</f>
        <v>3</v>
      </c>
      <c r="J139" s="204">
        <f>+'4部'!M18</f>
        <v>3</v>
      </c>
      <c r="K139" s="189">
        <f t="shared" ref="K139" si="80">_xlfn.RANK.EQ(P139,$P$118:$P$150)</f>
        <v>8</v>
      </c>
      <c r="L139" s="172">
        <f t="shared" ref="L139" si="81">+D139+H139</f>
        <v>5</v>
      </c>
      <c r="M139" s="172">
        <f t="shared" ref="M139" si="82">+E139+I139</f>
        <v>7</v>
      </c>
      <c r="N139" s="178">
        <f t="shared" ref="N139" si="83">+F139+J139</f>
        <v>14</v>
      </c>
      <c r="P139">
        <f>+L139*100+N139</f>
        <v>514</v>
      </c>
    </row>
    <row r="140" spans="2:16" ht="18" customHeight="1" x14ac:dyDescent="0.15">
      <c r="B140" s="186"/>
      <c r="C140" s="165"/>
      <c r="D140" s="72"/>
      <c r="E140" s="72"/>
      <c r="F140" s="168"/>
      <c r="G140" s="202"/>
      <c r="H140" s="188"/>
      <c r="I140" s="203"/>
      <c r="J140" s="204"/>
      <c r="K140" s="189"/>
      <c r="L140" s="172"/>
      <c r="M140" s="172"/>
      <c r="N140" s="178"/>
    </row>
    <row r="141" spans="2:16" ht="18" customHeight="1" x14ac:dyDescent="0.15">
      <c r="B141" s="186" t="s">
        <v>32</v>
      </c>
      <c r="C141" s="165" t="s">
        <v>102</v>
      </c>
      <c r="D141" s="72">
        <v>3</v>
      </c>
      <c r="E141" s="72">
        <v>5</v>
      </c>
      <c r="F141" s="168">
        <v>9</v>
      </c>
      <c r="G141" s="202">
        <f>+'4部'!N20</f>
        <v>2</v>
      </c>
      <c r="H141" s="188">
        <f>+'4部'!K20</f>
        <v>3</v>
      </c>
      <c r="I141" s="203">
        <f>+'4部'!L20</f>
        <v>1</v>
      </c>
      <c r="J141" s="204">
        <f>+'4部'!M20</f>
        <v>8</v>
      </c>
      <c r="K141" s="189">
        <f t="shared" ref="K141" si="84">_xlfn.RANK.EQ(P141,$P$118:$P$150)</f>
        <v>6</v>
      </c>
      <c r="L141" s="172">
        <f t="shared" ref="L141" si="85">+D141+H141</f>
        <v>6</v>
      </c>
      <c r="M141" s="172">
        <f t="shared" ref="M141" si="86">+E141+I141</f>
        <v>6</v>
      </c>
      <c r="N141" s="178">
        <f t="shared" ref="N141" si="87">+F141+J141</f>
        <v>17</v>
      </c>
      <c r="P141">
        <f>+L141*100+N141</f>
        <v>617</v>
      </c>
    </row>
    <row r="142" spans="2:16" ht="18" customHeight="1" x14ac:dyDescent="0.15">
      <c r="B142" s="186"/>
      <c r="C142" s="165"/>
      <c r="D142" s="72"/>
      <c r="E142" s="72"/>
      <c r="F142" s="168"/>
      <c r="G142" s="202"/>
      <c r="H142" s="188"/>
      <c r="I142" s="203"/>
      <c r="J142" s="204"/>
      <c r="K142" s="189"/>
      <c r="L142" s="172"/>
      <c r="M142" s="172"/>
      <c r="N142" s="178"/>
    </row>
    <row r="143" spans="2:16" ht="18" customHeight="1" x14ac:dyDescent="0.15">
      <c r="B143" s="186" t="s">
        <v>28</v>
      </c>
      <c r="C143" s="165" t="s">
        <v>103</v>
      </c>
      <c r="D143" s="72">
        <v>2</v>
      </c>
      <c r="E143" s="72">
        <v>6</v>
      </c>
      <c r="F143" s="168">
        <v>7</v>
      </c>
      <c r="G143" s="202">
        <f>+'4部'!N22</f>
        <v>1</v>
      </c>
      <c r="H143" s="188">
        <f>+'4部'!K22</f>
        <v>4</v>
      </c>
      <c r="I143" s="203">
        <f>+'4部'!L22</f>
        <v>0</v>
      </c>
      <c r="J143" s="204">
        <f>+'4部'!M22</f>
        <v>10</v>
      </c>
      <c r="K143" s="189">
        <f t="shared" ref="K143" si="88">_xlfn.RANK.EQ(P143,$P$118:$P$150)</f>
        <v>6</v>
      </c>
      <c r="L143" s="172">
        <f t="shared" ref="L143" si="89">+D143+H143</f>
        <v>6</v>
      </c>
      <c r="M143" s="172">
        <f t="shared" ref="M143" si="90">+E143+I143</f>
        <v>6</v>
      </c>
      <c r="N143" s="178">
        <f t="shared" ref="N143" si="91">+F143+J143</f>
        <v>17</v>
      </c>
      <c r="P143">
        <f>+L143*100+N143</f>
        <v>617</v>
      </c>
    </row>
    <row r="144" spans="2:16" ht="18" customHeight="1" x14ac:dyDescent="0.15">
      <c r="B144" s="186"/>
      <c r="C144" s="165"/>
      <c r="D144" s="72"/>
      <c r="E144" s="72"/>
      <c r="F144" s="168"/>
      <c r="G144" s="202"/>
      <c r="H144" s="188"/>
      <c r="I144" s="203"/>
      <c r="J144" s="204"/>
      <c r="K144" s="189"/>
      <c r="L144" s="172"/>
      <c r="M144" s="172"/>
      <c r="N144" s="178"/>
    </row>
    <row r="145" spans="2:16" ht="18" customHeight="1" x14ac:dyDescent="0.15">
      <c r="B145" s="186" t="s">
        <v>152</v>
      </c>
      <c r="C145" s="165" t="s">
        <v>104</v>
      </c>
      <c r="D145" s="72">
        <v>1</v>
      </c>
      <c r="E145" s="72">
        <v>7</v>
      </c>
      <c r="F145" s="168">
        <v>6</v>
      </c>
      <c r="G145" s="202">
        <f>+'4部'!N24</f>
        <v>5</v>
      </c>
      <c r="H145" s="188">
        <f>+'4部'!K24</f>
        <v>0</v>
      </c>
      <c r="I145" s="203">
        <f>+'4部'!L24</f>
        <v>4</v>
      </c>
      <c r="J145" s="204">
        <f>+'4部'!M24</f>
        <v>1</v>
      </c>
      <c r="K145" s="189">
        <f t="shared" ref="K145" si="92">_xlfn.RANK.EQ(P145,$P$118:$P$150)</f>
        <v>9</v>
      </c>
      <c r="L145" s="172">
        <f t="shared" ref="L145" si="93">+D145+H145</f>
        <v>1</v>
      </c>
      <c r="M145" s="172">
        <f t="shared" ref="M145" si="94">+E145+I145</f>
        <v>11</v>
      </c>
      <c r="N145" s="178">
        <f t="shared" ref="N145" si="95">+F145+J145</f>
        <v>7</v>
      </c>
      <c r="P145">
        <f>+L145*100+N145</f>
        <v>107</v>
      </c>
    </row>
    <row r="146" spans="2:16" ht="18" customHeight="1" thickBot="1" x14ac:dyDescent="0.2">
      <c r="B146" s="194"/>
      <c r="C146" s="166"/>
      <c r="D146" s="167"/>
      <c r="E146" s="167"/>
      <c r="F146" s="169"/>
      <c r="G146" s="205"/>
      <c r="H146" s="192"/>
      <c r="I146" s="206"/>
      <c r="J146" s="207"/>
      <c r="K146" s="193"/>
      <c r="L146" s="173"/>
      <c r="M146" s="173"/>
      <c r="N146" s="179"/>
    </row>
    <row r="147" spans="2:16" ht="18" customHeight="1" x14ac:dyDescent="0.15">
      <c r="B147" s="141"/>
      <c r="C147" s="142"/>
      <c r="D147" s="142"/>
      <c r="E147" s="142"/>
      <c r="F147" s="142"/>
      <c r="G147" s="140"/>
      <c r="H147" s="140"/>
      <c r="I147" s="140"/>
      <c r="J147" s="140"/>
      <c r="K147" s="140"/>
      <c r="L147" s="140"/>
      <c r="M147" s="140"/>
      <c r="N147" s="140"/>
    </row>
    <row r="148" spans="2:16" ht="18" customHeight="1" x14ac:dyDescent="0.15">
      <c r="B148" s="141"/>
      <c r="C148" s="142"/>
      <c r="D148" s="142"/>
      <c r="E148" s="142"/>
      <c r="F148" s="142"/>
      <c r="G148" s="140"/>
      <c r="H148" s="140"/>
      <c r="I148" s="140"/>
      <c r="J148" s="140"/>
      <c r="K148" s="140"/>
      <c r="L148" s="140"/>
      <c r="M148" s="140"/>
      <c r="N148" s="140"/>
    </row>
    <row r="149" spans="2:16" ht="18" customHeight="1" x14ac:dyDescent="0.15">
      <c r="B149" s="141"/>
      <c r="C149" s="142"/>
      <c r="D149" s="142"/>
      <c r="E149" s="142"/>
      <c r="F149" s="142"/>
      <c r="G149" s="140"/>
      <c r="H149" s="140"/>
      <c r="I149" s="140"/>
      <c r="J149" s="140"/>
      <c r="K149" s="140"/>
      <c r="L149" s="140"/>
      <c r="M149" s="140"/>
      <c r="N149" s="140"/>
    </row>
    <row r="150" spans="2:16" ht="18" customHeight="1" x14ac:dyDescent="0.15">
      <c r="B150" s="141"/>
      <c r="C150" s="142"/>
      <c r="D150" s="142"/>
      <c r="E150" s="142"/>
      <c r="F150" s="142"/>
      <c r="G150" s="140"/>
      <c r="H150" s="140"/>
      <c r="I150" s="140"/>
      <c r="J150" s="140"/>
      <c r="K150" s="140"/>
      <c r="L150" s="140"/>
      <c r="M150" s="140"/>
      <c r="N150" s="140"/>
    </row>
    <row r="153" spans="2:16" ht="29.45" customHeight="1" thickBot="1" x14ac:dyDescent="0.2">
      <c r="B153" s="35"/>
      <c r="C153" s="215" t="s">
        <v>145</v>
      </c>
      <c r="D153" s="216"/>
      <c r="E153" s="216"/>
      <c r="F153" s="216"/>
      <c r="G153" s="216"/>
      <c r="H153" s="216"/>
      <c r="I153" s="216"/>
      <c r="J153" s="216"/>
      <c r="K153" s="35"/>
      <c r="L153" s="35"/>
      <c r="M153" s="35"/>
      <c r="N153" s="35"/>
    </row>
    <row r="154" spans="2:16" s="36" customFormat="1" ht="25.9" customHeight="1" thickBot="1" x14ac:dyDescent="0.2">
      <c r="B154" s="51"/>
      <c r="C154" s="159" t="s">
        <v>131</v>
      </c>
      <c r="D154" s="160"/>
      <c r="E154" s="160"/>
      <c r="F154" s="161"/>
      <c r="G154" s="159" t="s">
        <v>136</v>
      </c>
      <c r="H154" s="160"/>
      <c r="I154" s="160"/>
      <c r="J154" s="161"/>
      <c r="K154" s="159" t="s">
        <v>137</v>
      </c>
      <c r="L154" s="160"/>
      <c r="M154" s="160"/>
      <c r="N154" s="161"/>
    </row>
    <row r="155" spans="2:16" ht="64.900000000000006" customHeight="1" thickBot="1" x14ac:dyDescent="0.2">
      <c r="B155" s="52" t="s">
        <v>88</v>
      </c>
      <c r="C155" s="46" t="s">
        <v>132</v>
      </c>
      <c r="D155" s="47" t="s">
        <v>133</v>
      </c>
      <c r="E155" s="47" t="s">
        <v>134</v>
      </c>
      <c r="F155" s="48" t="s">
        <v>135</v>
      </c>
      <c r="G155" s="46" t="s">
        <v>132</v>
      </c>
      <c r="H155" s="47" t="s">
        <v>133</v>
      </c>
      <c r="I155" s="47" t="s">
        <v>134</v>
      </c>
      <c r="J155" s="48" t="s">
        <v>135</v>
      </c>
      <c r="K155" s="46" t="s">
        <v>132</v>
      </c>
      <c r="L155" s="47" t="s">
        <v>133</v>
      </c>
      <c r="M155" s="47" t="s">
        <v>134</v>
      </c>
      <c r="N155" s="48" t="s">
        <v>135</v>
      </c>
    </row>
    <row r="156" spans="2:16" ht="18" customHeight="1" x14ac:dyDescent="0.15">
      <c r="B156" s="199" t="s">
        <v>73</v>
      </c>
      <c r="C156" s="200" t="s">
        <v>96</v>
      </c>
      <c r="D156" s="121">
        <v>8</v>
      </c>
      <c r="E156" s="121">
        <v>0</v>
      </c>
      <c r="F156" s="122">
        <v>19</v>
      </c>
      <c r="G156" s="149">
        <f>+'5部'!M3</f>
        <v>2</v>
      </c>
      <c r="H156" s="144">
        <f>+'5部'!J3</f>
        <v>2</v>
      </c>
      <c r="I156" s="144">
        <f>+'5部'!K3</f>
        <v>1</v>
      </c>
      <c r="J156" s="151">
        <f>+'5部'!L3</f>
        <v>5</v>
      </c>
      <c r="K156" s="198">
        <f>_xlfn.RANK.EQ(P156,$P$156:$P$188)</f>
        <v>1</v>
      </c>
      <c r="L156" s="195">
        <f>+D156+H156</f>
        <v>10</v>
      </c>
      <c r="M156" s="195">
        <f>+E156+I156</f>
        <v>1</v>
      </c>
      <c r="N156" s="196">
        <f>+F156+J156</f>
        <v>24</v>
      </c>
      <c r="P156">
        <f>+L156*1000+N156</f>
        <v>10024</v>
      </c>
    </row>
    <row r="157" spans="2:16" ht="18" customHeight="1" x14ac:dyDescent="0.15">
      <c r="B157" s="197"/>
      <c r="C157" s="165"/>
      <c r="D157" s="74"/>
      <c r="E157" s="74"/>
      <c r="F157" s="111"/>
      <c r="G157" s="170"/>
      <c r="H157" s="172"/>
      <c r="I157" s="172"/>
      <c r="J157" s="174"/>
      <c r="K157" s="176"/>
      <c r="L157" s="172"/>
      <c r="M157" s="172"/>
      <c r="N157" s="178"/>
    </row>
    <row r="158" spans="2:16" ht="18" customHeight="1" x14ac:dyDescent="0.15">
      <c r="B158" s="197" t="s">
        <v>39</v>
      </c>
      <c r="C158" s="165" t="s">
        <v>97</v>
      </c>
      <c r="D158" s="73">
        <v>6</v>
      </c>
      <c r="E158" s="73">
        <v>2</v>
      </c>
      <c r="F158" s="99">
        <v>16</v>
      </c>
      <c r="G158" s="170">
        <f>+'5部'!M5</f>
        <v>1</v>
      </c>
      <c r="H158" s="172">
        <f>+'5部'!J5</f>
        <v>3</v>
      </c>
      <c r="I158" s="172">
        <f>+'5部'!K5</f>
        <v>0</v>
      </c>
      <c r="J158" s="174">
        <f>+'5部'!L5</f>
        <v>6</v>
      </c>
      <c r="K158" s="176">
        <f t="shared" ref="K158" si="96">_xlfn.RANK.EQ(P158,$P$156:$P$188)</f>
        <v>2</v>
      </c>
      <c r="L158" s="172">
        <f t="shared" ref="L158" si="97">+D158+H158</f>
        <v>9</v>
      </c>
      <c r="M158" s="172">
        <f t="shared" ref="M158" si="98">+E158+I158</f>
        <v>2</v>
      </c>
      <c r="N158" s="178">
        <f t="shared" ref="N158" si="99">+F158+J158</f>
        <v>22</v>
      </c>
      <c r="P158">
        <f>+L158*1000+N158</f>
        <v>9022</v>
      </c>
    </row>
    <row r="159" spans="2:16" ht="18" customHeight="1" x14ac:dyDescent="0.15">
      <c r="B159" s="197"/>
      <c r="C159" s="165"/>
      <c r="D159" s="74"/>
      <c r="E159" s="74"/>
      <c r="F159" s="111"/>
      <c r="G159" s="170"/>
      <c r="H159" s="172"/>
      <c r="I159" s="172"/>
      <c r="J159" s="174"/>
      <c r="K159" s="176"/>
      <c r="L159" s="172"/>
      <c r="M159" s="172"/>
      <c r="N159" s="178"/>
    </row>
    <row r="160" spans="2:16" ht="18" customHeight="1" x14ac:dyDescent="0.15">
      <c r="B160" s="197" t="s">
        <v>41</v>
      </c>
      <c r="C160" s="165" t="s">
        <v>98</v>
      </c>
      <c r="D160" s="73">
        <v>6</v>
      </c>
      <c r="E160" s="73">
        <v>2</v>
      </c>
      <c r="F160" s="99">
        <v>15</v>
      </c>
      <c r="G160" s="170">
        <f>+'5部'!M7</f>
        <v>3</v>
      </c>
      <c r="H160" s="172">
        <f>+'5部'!J7</f>
        <v>1</v>
      </c>
      <c r="I160" s="172">
        <f>+'5部'!K7</f>
        <v>2</v>
      </c>
      <c r="J160" s="174">
        <f>+'5部'!L7</f>
        <v>5</v>
      </c>
      <c r="K160" s="176">
        <f t="shared" ref="K160" si="100">_xlfn.RANK.EQ(P160,$P$156:$P$188)</f>
        <v>3</v>
      </c>
      <c r="L160" s="172">
        <f t="shared" ref="L160" si="101">+D160+H160</f>
        <v>7</v>
      </c>
      <c r="M160" s="172">
        <f t="shared" ref="M160" si="102">+E160+I160</f>
        <v>4</v>
      </c>
      <c r="N160" s="178">
        <f t="shared" ref="N160" si="103">+F160+J160</f>
        <v>20</v>
      </c>
      <c r="P160">
        <f>+L160*1000+N160</f>
        <v>7020</v>
      </c>
    </row>
    <row r="161" spans="2:16" ht="18" customHeight="1" x14ac:dyDescent="0.15">
      <c r="B161" s="197"/>
      <c r="C161" s="165"/>
      <c r="D161" s="74"/>
      <c r="E161" s="74"/>
      <c r="F161" s="111"/>
      <c r="G161" s="170"/>
      <c r="H161" s="172"/>
      <c r="I161" s="172"/>
      <c r="J161" s="174"/>
      <c r="K161" s="176"/>
      <c r="L161" s="172"/>
      <c r="M161" s="172"/>
      <c r="N161" s="178"/>
    </row>
    <row r="162" spans="2:16" ht="18" customHeight="1" x14ac:dyDescent="0.15">
      <c r="B162" s="197" t="s">
        <v>42</v>
      </c>
      <c r="C162" s="165" t="s">
        <v>99</v>
      </c>
      <c r="D162" s="72">
        <v>5</v>
      </c>
      <c r="E162" s="72">
        <v>3</v>
      </c>
      <c r="F162" s="168">
        <v>14</v>
      </c>
      <c r="G162" s="170">
        <f>+'5部'!M9</f>
        <v>4</v>
      </c>
      <c r="H162" s="172">
        <f>+'5部'!J9</f>
        <v>0</v>
      </c>
      <c r="I162" s="172">
        <f>+'5部'!K9</f>
        <v>3</v>
      </c>
      <c r="J162" s="174">
        <f>+'5部'!L9</f>
        <v>2</v>
      </c>
      <c r="K162" s="176">
        <f t="shared" ref="K162" si="104">_xlfn.RANK.EQ(P162,$P$156:$P$188)</f>
        <v>4</v>
      </c>
      <c r="L162" s="172">
        <f t="shared" ref="L162" si="105">+D162+H162</f>
        <v>5</v>
      </c>
      <c r="M162" s="172">
        <f t="shared" ref="M162" si="106">+E162+I162</f>
        <v>6</v>
      </c>
      <c r="N162" s="178">
        <f t="shared" ref="N162" si="107">+F162+J162</f>
        <v>16</v>
      </c>
      <c r="P162">
        <f>+L162*1000+N162</f>
        <v>5016</v>
      </c>
    </row>
    <row r="163" spans="2:16" ht="18" customHeight="1" thickBot="1" x14ac:dyDescent="0.2">
      <c r="B163" s="201"/>
      <c r="C163" s="166"/>
      <c r="D163" s="167"/>
      <c r="E163" s="167"/>
      <c r="F163" s="169"/>
      <c r="G163" s="171"/>
      <c r="H163" s="173"/>
      <c r="I163" s="173"/>
      <c r="J163" s="175"/>
      <c r="K163" s="177"/>
      <c r="L163" s="173"/>
      <c r="M163" s="173"/>
      <c r="N163" s="179"/>
    </row>
    <row r="164" spans="2:16" ht="18" customHeight="1" x14ac:dyDescent="0.15">
      <c r="B164" s="141"/>
      <c r="C164" s="142"/>
      <c r="D164" s="142"/>
      <c r="E164" s="142"/>
      <c r="F164" s="142"/>
      <c r="G164" s="140"/>
      <c r="H164" s="140"/>
      <c r="I164" s="140"/>
      <c r="J164" s="140"/>
      <c r="K164" s="140"/>
      <c r="L164" s="140"/>
      <c r="M164" s="140"/>
      <c r="N164" s="140"/>
      <c r="P164">
        <f>+L164*1000+N164</f>
        <v>0</v>
      </c>
    </row>
    <row r="165" spans="2:16" ht="18" customHeight="1" x14ac:dyDescent="0.15">
      <c r="B165" s="141"/>
      <c r="C165" s="142"/>
      <c r="D165" s="142"/>
      <c r="E165" s="142"/>
      <c r="F165" s="142"/>
      <c r="G165" s="140"/>
      <c r="H165" s="140"/>
      <c r="I165" s="140"/>
      <c r="J165" s="140"/>
      <c r="K165" s="140"/>
      <c r="L165" s="140"/>
      <c r="M165" s="140"/>
      <c r="N165" s="140"/>
    </row>
    <row r="166" spans="2:16" ht="18" customHeight="1" x14ac:dyDescent="0.15">
      <c r="B166" s="141"/>
      <c r="C166" s="142"/>
      <c r="D166" s="142"/>
      <c r="E166" s="142"/>
      <c r="F166" s="142"/>
      <c r="G166" s="140"/>
      <c r="H166" s="140"/>
      <c r="I166" s="140"/>
      <c r="J166" s="140"/>
      <c r="K166" s="140"/>
      <c r="L166" s="140"/>
      <c r="M166" s="140"/>
      <c r="N166" s="140"/>
      <c r="P166">
        <f>+L166*1000+N166</f>
        <v>0</v>
      </c>
    </row>
    <row r="167" spans="2:16" ht="18" customHeight="1" x14ac:dyDescent="0.15">
      <c r="B167" s="141"/>
      <c r="C167" s="142"/>
      <c r="D167" s="142"/>
      <c r="E167" s="142"/>
      <c r="F167" s="142"/>
      <c r="G167" s="140"/>
      <c r="H167" s="140"/>
      <c r="I167" s="140"/>
      <c r="J167" s="140"/>
      <c r="K167" s="140"/>
      <c r="L167" s="140"/>
      <c r="M167" s="140"/>
      <c r="N167" s="140"/>
    </row>
    <row r="168" spans="2:16" ht="18" customHeight="1" x14ac:dyDescent="0.15">
      <c r="B168" s="141"/>
      <c r="C168" s="142"/>
      <c r="D168" s="142"/>
      <c r="E168" s="142"/>
      <c r="F168" s="142"/>
      <c r="G168" s="140"/>
      <c r="H168" s="140"/>
      <c r="I168" s="140"/>
      <c r="J168" s="140"/>
      <c r="K168" s="140"/>
      <c r="L168" s="140"/>
      <c r="M168" s="140"/>
      <c r="N168" s="140"/>
      <c r="P168">
        <f>+L168*1000+N168</f>
        <v>0</v>
      </c>
    </row>
    <row r="169" spans="2:16" ht="18" customHeight="1" x14ac:dyDescent="0.15">
      <c r="B169" s="141"/>
      <c r="C169" s="142"/>
      <c r="D169" s="142"/>
      <c r="E169" s="142"/>
      <c r="F169" s="142"/>
      <c r="G169" s="140"/>
      <c r="H169" s="140"/>
      <c r="I169" s="140"/>
      <c r="J169" s="140"/>
      <c r="K169" s="140"/>
      <c r="L169" s="140"/>
      <c r="M169" s="140"/>
      <c r="N169" s="140"/>
    </row>
    <row r="170" spans="2:16" ht="16.149999999999999" customHeight="1" x14ac:dyDescent="0.15"/>
    <row r="171" spans="2:16" ht="16.149999999999999" customHeight="1" x14ac:dyDescent="0.15"/>
    <row r="172" spans="2:16" ht="16.149999999999999" customHeight="1" thickBot="1" x14ac:dyDescent="0.2"/>
    <row r="173" spans="2:16" s="36" customFormat="1" ht="19.899999999999999" customHeight="1" thickBot="1" x14ac:dyDescent="0.2">
      <c r="B173" s="44"/>
      <c r="C173" s="159" t="s">
        <v>131</v>
      </c>
      <c r="D173" s="160"/>
      <c r="E173" s="160"/>
      <c r="F173" s="161"/>
      <c r="G173" s="159" t="s">
        <v>136</v>
      </c>
      <c r="H173" s="160"/>
      <c r="I173" s="160"/>
      <c r="J173" s="161"/>
      <c r="K173" s="162" t="s">
        <v>137</v>
      </c>
      <c r="L173" s="160"/>
      <c r="M173" s="160"/>
      <c r="N173" s="161"/>
    </row>
    <row r="174" spans="2:16" ht="64.900000000000006" customHeight="1" thickBot="1" x14ac:dyDescent="0.2">
      <c r="B174" s="45" t="s">
        <v>89</v>
      </c>
      <c r="C174" s="46" t="s">
        <v>132</v>
      </c>
      <c r="D174" s="47" t="s">
        <v>133</v>
      </c>
      <c r="E174" s="47" t="s">
        <v>134</v>
      </c>
      <c r="F174" s="48" t="s">
        <v>135</v>
      </c>
      <c r="G174" s="46" t="s">
        <v>132</v>
      </c>
      <c r="H174" s="47" t="s">
        <v>133</v>
      </c>
      <c r="I174" s="47" t="s">
        <v>134</v>
      </c>
      <c r="J174" s="48" t="s">
        <v>135</v>
      </c>
      <c r="K174" s="49" t="s">
        <v>132</v>
      </c>
      <c r="L174" s="47" t="s">
        <v>133</v>
      </c>
      <c r="M174" s="47" t="s">
        <v>134</v>
      </c>
      <c r="N174" s="48" t="s">
        <v>135</v>
      </c>
    </row>
    <row r="175" spans="2:16" ht="18" customHeight="1" x14ac:dyDescent="0.15">
      <c r="B175" s="118" t="s">
        <v>37</v>
      </c>
      <c r="C175" s="120" t="s">
        <v>100</v>
      </c>
      <c r="D175" s="74">
        <v>4</v>
      </c>
      <c r="E175" s="74">
        <v>4</v>
      </c>
      <c r="F175" s="111">
        <v>11</v>
      </c>
      <c r="G175" s="112">
        <f>+'5部'!N15</f>
        <v>1</v>
      </c>
      <c r="H175" s="113">
        <f>+'5部'!K15</f>
        <v>4</v>
      </c>
      <c r="I175" s="113">
        <f>+'5部'!L15</f>
        <v>0</v>
      </c>
      <c r="J175" s="113">
        <f>+'5部'!M15</f>
        <v>10</v>
      </c>
      <c r="K175" s="190">
        <f>_xlfn.RANK.EQ(P175,$P$156:$P$188)</f>
        <v>5</v>
      </c>
      <c r="L175" s="144">
        <f>+D175+H175</f>
        <v>8</v>
      </c>
      <c r="M175" s="144">
        <f>+E175+I175</f>
        <v>4</v>
      </c>
      <c r="N175" s="146">
        <f>+F175+J175</f>
        <v>21</v>
      </c>
      <c r="P175">
        <f>+L175*100+N175</f>
        <v>821</v>
      </c>
    </row>
    <row r="176" spans="2:16" ht="18" customHeight="1" x14ac:dyDescent="0.15">
      <c r="B176" s="163"/>
      <c r="C176" s="165"/>
      <c r="D176" s="72"/>
      <c r="E176" s="72"/>
      <c r="F176" s="168"/>
      <c r="G176" s="202"/>
      <c r="H176" s="188"/>
      <c r="I176" s="188"/>
      <c r="J176" s="188"/>
      <c r="K176" s="189"/>
      <c r="L176" s="172"/>
      <c r="M176" s="172"/>
      <c r="N176" s="178"/>
    </row>
    <row r="177" spans="1:16" ht="18" customHeight="1" x14ac:dyDescent="0.15">
      <c r="B177" s="186" t="s">
        <v>38</v>
      </c>
      <c r="C177" s="165" t="s">
        <v>101</v>
      </c>
      <c r="D177" s="72">
        <v>2</v>
      </c>
      <c r="E177" s="72">
        <v>6</v>
      </c>
      <c r="F177" s="168">
        <v>10</v>
      </c>
      <c r="G177" s="112">
        <f>+'5部'!N17</f>
        <v>3</v>
      </c>
      <c r="H177" s="113">
        <f>+'5部'!K17</f>
        <v>2</v>
      </c>
      <c r="I177" s="113">
        <f>+'5部'!L17</f>
        <v>2</v>
      </c>
      <c r="J177" s="113">
        <f>+'5部'!M17</f>
        <v>5</v>
      </c>
      <c r="K177" s="189">
        <f t="shared" ref="K177" si="108">_xlfn.RANK.EQ(P177,$P$156:$P$188)</f>
        <v>7</v>
      </c>
      <c r="L177" s="172">
        <f t="shared" ref="L177" si="109">+D177+H177</f>
        <v>4</v>
      </c>
      <c r="M177" s="172">
        <f t="shared" ref="M177" si="110">+E177+I177</f>
        <v>8</v>
      </c>
      <c r="N177" s="178">
        <f t="shared" ref="N177" si="111">+F177+J177</f>
        <v>15</v>
      </c>
      <c r="P177">
        <f>+L177*100+N177</f>
        <v>415</v>
      </c>
    </row>
    <row r="178" spans="1:16" ht="18" customHeight="1" x14ac:dyDescent="0.15">
      <c r="B178" s="186"/>
      <c r="C178" s="165"/>
      <c r="D178" s="72"/>
      <c r="E178" s="72"/>
      <c r="F178" s="168"/>
      <c r="G178" s="202"/>
      <c r="H178" s="188"/>
      <c r="I178" s="188"/>
      <c r="J178" s="188"/>
      <c r="K178" s="189"/>
      <c r="L178" s="172"/>
      <c r="M178" s="172"/>
      <c r="N178" s="178"/>
    </row>
    <row r="179" spans="1:16" ht="18" customHeight="1" x14ac:dyDescent="0.15">
      <c r="B179" s="186" t="s">
        <v>40</v>
      </c>
      <c r="C179" s="165" t="s">
        <v>102</v>
      </c>
      <c r="D179" s="72">
        <v>2</v>
      </c>
      <c r="E179" s="72">
        <v>6</v>
      </c>
      <c r="F179" s="168">
        <v>7</v>
      </c>
      <c r="G179" s="112">
        <f>+'5部'!N19</f>
        <v>2</v>
      </c>
      <c r="H179" s="113">
        <f>+'5部'!K19</f>
        <v>3</v>
      </c>
      <c r="I179" s="113">
        <f>+'5部'!L19</f>
        <v>1</v>
      </c>
      <c r="J179" s="113">
        <f>+'5部'!M19</f>
        <v>8</v>
      </c>
      <c r="K179" s="189">
        <f t="shared" ref="K179" si="112">_xlfn.RANK.EQ(P179,$P$156:$P$188)</f>
        <v>6</v>
      </c>
      <c r="L179" s="172">
        <f t="shared" ref="L179" si="113">+D179+H179</f>
        <v>5</v>
      </c>
      <c r="M179" s="172">
        <f t="shared" ref="M179" si="114">+E179+I179</f>
        <v>7</v>
      </c>
      <c r="N179" s="178">
        <f t="shared" ref="N179" si="115">+F179+J179</f>
        <v>15</v>
      </c>
      <c r="P179">
        <f>+L179*100+N179</f>
        <v>515</v>
      </c>
    </row>
    <row r="180" spans="1:16" ht="18" customHeight="1" x14ac:dyDescent="0.15">
      <c r="B180" s="186"/>
      <c r="C180" s="165"/>
      <c r="D180" s="72"/>
      <c r="E180" s="72"/>
      <c r="F180" s="168"/>
      <c r="G180" s="202"/>
      <c r="H180" s="188"/>
      <c r="I180" s="188"/>
      <c r="J180" s="188"/>
      <c r="K180" s="189"/>
      <c r="L180" s="172"/>
      <c r="M180" s="172"/>
      <c r="N180" s="178"/>
    </row>
    <row r="181" spans="1:16" ht="18" customHeight="1" x14ac:dyDescent="0.15">
      <c r="B181" s="186" t="s">
        <v>44</v>
      </c>
      <c r="C181" s="165" t="s">
        <v>103</v>
      </c>
      <c r="D181" s="72">
        <v>2</v>
      </c>
      <c r="E181" s="72">
        <v>6</v>
      </c>
      <c r="F181" s="168">
        <v>7</v>
      </c>
      <c r="G181" s="112">
        <f>+'5部'!N21</f>
        <v>5</v>
      </c>
      <c r="H181" s="113">
        <f>+'5部'!K21</f>
        <v>0</v>
      </c>
      <c r="I181" s="113">
        <f>+'5部'!L21</f>
        <v>4</v>
      </c>
      <c r="J181" s="113">
        <f>+'5部'!M21</f>
        <v>2</v>
      </c>
      <c r="K181" s="189">
        <f t="shared" ref="K181" si="116">_xlfn.RANK.EQ(P181,$P$156:$P$188)</f>
        <v>9</v>
      </c>
      <c r="L181" s="172">
        <f t="shared" ref="L181" si="117">+D181+H181</f>
        <v>2</v>
      </c>
      <c r="M181" s="172">
        <f t="shared" ref="M181" si="118">+E181+I181</f>
        <v>10</v>
      </c>
      <c r="N181" s="178">
        <f t="shared" ref="N181" si="119">+F181+J181</f>
        <v>9</v>
      </c>
      <c r="P181">
        <f>+L181*100+N181</f>
        <v>209</v>
      </c>
    </row>
    <row r="182" spans="1:16" ht="18" customHeight="1" x14ac:dyDescent="0.15">
      <c r="B182" s="186"/>
      <c r="C182" s="165"/>
      <c r="D182" s="72"/>
      <c r="E182" s="72"/>
      <c r="F182" s="168"/>
      <c r="G182" s="202"/>
      <c r="H182" s="188"/>
      <c r="I182" s="188"/>
      <c r="J182" s="188"/>
      <c r="K182" s="189"/>
      <c r="L182" s="172"/>
      <c r="M182" s="172"/>
      <c r="N182" s="178"/>
    </row>
    <row r="183" spans="1:16" ht="18" customHeight="1" x14ac:dyDescent="0.15">
      <c r="B183" s="186" t="s">
        <v>43</v>
      </c>
      <c r="C183" s="165" t="s">
        <v>104</v>
      </c>
      <c r="D183" s="72">
        <v>1</v>
      </c>
      <c r="E183" s="72">
        <v>7</v>
      </c>
      <c r="F183" s="168">
        <v>5</v>
      </c>
      <c r="G183" s="112">
        <f>+'5部'!N23</f>
        <v>4</v>
      </c>
      <c r="H183" s="113">
        <f>+'5部'!K23</f>
        <v>1</v>
      </c>
      <c r="I183" s="113">
        <f>+'5部'!L23</f>
        <v>3</v>
      </c>
      <c r="J183" s="113">
        <f>+'5部'!M23</f>
        <v>5</v>
      </c>
      <c r="K183" s="189">
        <f t="shared" ref="K183" si="120">_xlfn.RANK.EQ(P183,$P$156:$P$188)</f>
        <v>8</v>
      </c>
      <c r="L183" s="172">
        <f t="shared" ref="L183" si="121">+D183+H183</f>
        <v>2</v>
      </c>
      <c r="M183" s="172">
        <f t="shared" ref="M183" si="122">+E183+I183</f>
        <v>10</v>
      </c>
      <c r="N183" s="178">
        <f t="shared" ref="N183" si="123">+F183+J183</f>
        <v>10</v>
      </c>
      <c r="P183">
        <f>+L183*100+N183</f>
        <v>210</v>
      </c>
    </row>
    <row r="184" spans="1:16" ht="18" customHeight="1" thickBot="1" x14ac:dyDescent="0.2">
      <c r="B184" s="194"/>
      <c r="C184" s="166"/>
      <c r="D184" s="167"/>
      <c r="E184" s="167"/>
      <c r="F184" s="169"/>
      <c r="G184" s="202"/>
      <c r="H184" s="188"/>
      <c r="I184" s="188"/>
      <c r="J184" s="188"/>
      <c r="K184" s="193"/>
      <c r="L184" s="173"/>
      <c r="M184" s="173"/>
      <c r="N184" s="179"/>
    </row>
    <row r="185" spans="1:16" ht="18" customHeight="1" x14ac:dyDescent="0.15">
      <c r="B185" s="141"/>
      <c r="C185" s="142"/>
      <c r="D185" s="142"/>
      <c r="E185" s="142"/>
      <c r="F185" s="142"/>
      <c r="G185" s="140"/>
      <c r="H185" s="140"/>
      <c r="I185" s="140"/>
      <c r="J185" s="140"/>
      <c r="K185" s="140"/>
      <c r="L185" s="140"/>
      <c r="M185" s="140"/>
      <c r="N185" s="140"/>
      <c r="P185">
        <f>+L185*100+N185</f>
        <v>0</v>
      </c>
    </row>
    <row r="186" spans="1:16" ht="18" customHeight="1" x14ac:dyDescent="0.15">
      <c r="B186" s="141"/>
      <c r="C186" s="142"/>
      <c r="D186" s="142"/>
      <c r="E186" s="142"/>
      <c r="F186" s="142"/>
      <c r="G186" s="140"/>
      <c r="H186" s="140"/>
      <c r="I186" s="140"/>
      <c r="J186" s="140"/>
      <c r="K186" s="140"/>
      <c r="L186" s="140"/>
      <c r="M186" s="140"/>
      <c r="N186" s="140"/>
    </row>
    <row r="187" spans="1:16" ht="18" customHeight="1" x14ac:dyDescent="0.15">
      <c r="B187" s="68"/>
      <c r="C187" s="69"/>
      <c r="D187" s="69"/>
      <c r="E187" s="69"/>
      <c r="F187" s="69"/>
      <c r="G187" s="67"/>
      <c r="H187" s="67"/>
      <c r="I187" s="67"/>
      <c r="J187" s="67"/>
      <c r="K187" s="67"/>
      <c r="L187" s="67"/>
      <c r="M187" s="67"/>
      <c r="N187" s="67"/>
      <c r="P187">
        <f>+L189*100+N189</f>
        <v>0</v>
      </c>
    </row>
    <row r="188" spans="1:16" ht="18" customHeight="1" x14ac:dyDescent="0.15">
      <c r="B188" s="68"/>
      <c r="C188" s="69"/>
      <c r="D188" s="69"/>
      <c r="E188" s="69"/>
      <c r="F188" s="69"/>
      <c r="G188" s="67"/>
      <c r="H188" s="67"/>
      <c r="I188" s="67"/>
      <c r="J188" s="67"/>
      <c r="K188" s="67"/>
      <c r="L188" s="67"/>
      <c r="M188" s="67"/>
      <c r="N188" s="67"/>
    </row>
    <row r="189" spans="1:16" x14ac:dyDescent="0.15">
      <c r="B189" s="141"/>
      <c r="C189" s="142"/>
      <c r="D189" s="142"/>
      <c r="E189" s="142"/>
      <c r="F189" s="142"/>
      <c r="G189" s="140"/>
      <c r="H189" s="140"/>
      <c r="I189" s="140"/>
      <c r="J189" s="140"/>
      <c r="K189" s="140"/>
      <c r="L189" s="140"/>
      <c r="M189" s="140"/>
      <c r="N189" s="140"/>
    </row>
    <row r="190" spans="1:16" x14ac:dyDescent="0.15">
      <c r="B190" s="141"/>
      <c r="C190" s="142"/>
      <c r="D190" s="142"/>
      <c r="E190" s="142"/>
      <c r="F190" s="142"/>
      <c r="G190" s="140"/>
      <c r="H190" s="140"/>
      <c r="I190" s="140"/>
      <c r="J190" s="140"/>
      <c r="K190" s="140"/>
      <c r="L190" s="140"/>
      <c r="M190" s="140"/>
      <c r="N190" s="140"/>
    </row>
    <row r="191" spans="1:16" ht="30" customHeight="1" x14ac:dyDescent="0.15"/>
    <row r="192" spans="1:16" s="36" customFormat="1" ht="19.899999999999999" customHeight="1" x14ac:dyDescent="0.1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</row>
    <row r="193" spans="1:16" ht="64.900000000000006" customHeight="1" thickBot="1" x14ac:dyDescent="0.2">
      <c r="C193" s="70" t="s">
        <v>146</v>
      </c>
      <c r="D193" s="71"/>
      <c r="E193" s="71"/>
      <c r="F193" s="71"/>
      <c r="G193" s="71"/>
      <c r="H193" s="71"/>
      <c r="I193" s="71"/>
      <c r="J193" s="71"/>
    </row>
    <row r="194" spans="1:16" ht="17.45" customHeight="1" thickBot="1" x14ac:dyDescent="0.2">
      <c r="A194" s="36"/>
      <c r="B194" s="44"/>
      <c r="C194" s="159" t="s">
        <v>131</v>
      </c>
      <c r="D194" s="160"/>
      <c r="E194" s="160"/>
      <c r="F194" s="161"/>
      <c r="G194" s="159" t="s">
        <v>136</v>
      </c>
      <c r="H194" s="160"/>
      <c r="I194" s="160"/>
      <c r="J194" s="161"/>
      <c r="K194" s="162" t="s">
        <v>137</v>
      </c>
      <c r="L194" s="160"/>
      <c r="M194" s="160"/>
      <c r="N194" s="161"/>
      <c r="P194">
        <f t="shared" ref="P194:P206" si="124">+L196*1000+N196</f>
        <v>12028</v>
      </c>
    </row>
    <row r="195" spans="1:16" ht="17.45" customHeight="1" thickBot="1" x14ac:dyDescent="0.2">
      <c r="B195" s="45" t="s">
        <v>90</v>
      </c>
      <c r="C195" s="46" t="s">
        <v>132</v>
      </c>
      <c r="D195" s="47" t="s">
        <v>133</v>
      </c>
      <c r="E195" s="47" t="s">
        <v>134</v>
      </c>
      <c r="F195" s="48" t="s">
        <v>135</v>
      </c>
      <c r="G195" s="46" t="s">
        <v>132</v>
      </c>
      <c r="H195" s="47" t="s">
        <v>133</v>
      </c>
      <c r="I195" s="47" t="s">
        <v>134</v>
      </c>
      <c r="J195" s="48" t="s">
        <v>135</v>
      </c>
      <c r="K195" s="49" t="s">
        <v>132</v>
      </c>
      <c r="L195" s="47" t="s">
        <v>133</v>
      </c>
      <c r="M195" s="47" t="s">
        <v>134</v>
      </c>
      <c r="N195" s="48" t="s">
        <v>135</v>
      </c>
      <c r="P195">
        <f t="shared" si="124"/>
        <v>0</v>
      </c>
    </row>
    <row r="196" spans="1:16" ht="17.45" customHeight="1" x14ac:dyDescent="0.15">
      <c r="B196" s="118" t="s">
        <v>48</v>
      </c>
      <c r="C196" s="120" t="s">
        <v>96</v>
      </c>
      <c r="D196" s="74">
        <v>8</v>
      </c>
      <c r="E196" s="74">
        <v>1</v>
      </c>
      <c r="F196" s="111">
        <v>20</v>
      </c>
      <c r="G196" s="183">
        <f>+'6部'!N4</f>
        <v>1</v>
      </c>
      <c r="H196" s="113">
        <f>+'6部'!K4</f>
        <v>4</v>
      </c>
      <c r="I196" s="114">
        <f>+'6部'!L4</f>
        <v>0</v>
      </c>
      <c r="J196" s="115">
        <f>+'6部'!M4</f>
        <v>8</v>
      </c>
      <c r="K196" s="190">
        <f>_xlfn.RANK.EQ(P194,$P$194:$P$226)</f>
        <v>1</v>
      </c>
      <c r="L196" s="144">
        <f>+D196+H196</f>
        <v>12</v>
      </c>
      <c r="M196" s="144">
        <f>+E196+I196</f>
        <v>1</v>
      </c>
      <c r="N196" s="146">
        <f>+F196+J196</f>
        <v>28</v>
      </c>
      <c r="P196">
        <f t="shared" si="124"/>
        <v>9028</v>
      </c>
    </row>
    <row r="197" spans="1:16" ht="17.45" customHeight="1" x14ac:dyDescent="0.15">
      <c r="B197" s="163"/>
      <c r="C197" s="165"/>
      <c r="D197" s="72"/>
      <c r="E197" s="72"/>
      <c r="F197" s="168"/>
      <c r="G197" s="187"/>
      <c r="H197" s="188"/>
      <c r="I197" s="203"/>
      <c r="J197" s="204"/>
      <c r="K197" s="189"/>
      <c r="L197" s="172"/>
      <c r="M197" s="172"/>
      <c r="N197" s="178"/>
      <c r="P197">
        <f t="shared" si="124"/>
        <v>0</v>
      </c>
    </row>
    <row r="198" spans="1:16" ht="17.45" customHeight="1" x14ac:dyDescent="0.15">
      <c r="B198" s="186" t="s">
        <v>49</v>
      </c>
      <c r="C198" s="165" t="s">
        <v>97</v>
      </c>
      <c r="D198" s="72">
        <v>7</v>
      </c>
      <c r="E198" s="72">
        <v>2</v>
      </c>
      <c r="F198" s="168">
        <v>21</v>
      </c>
      <c r="G198" s="187">
        <f>+'6部'!N6</f>
        <v>2</v>
      </c>
      <c r="H198" s="188">
        <f>+'6部'!K6</f>
        <v>2</v>
      </c>
      <c r="I198" s="203">
        <f>+'6部'!L6</f>
        <v>2</v>
      </c>
      <c r="J198" s="204">
        <f>+'6部'!M6</f>
        <v>7</v>
      </c>
      <c r="K198" s="189">
        <f t="shared" ref="K198" si="125">_xlfn.RANK.EQ(P196,$P$194:$P$226)</f>
        <v>2</v>
      </c>
      <c r="L198" s="172">
        <f t="shared" ref="L198" si="126">+D198+H198</f>
        <v>9</v>
      </c>
      <c r="M198" s="172">
        <f t="shared" ref="M198" si="127">+E198+I198</f>
        <v>4</v>
      </c>
      <c r="N198" s="178">
        <f t="shared" ref="N198" si="128">+F198+J198</f>
        <v>28</v>
      </c>
      <c r="P198">
        <f t="shared" si="124"/>
        <v>8022</v>
      </c>
    </row>
    <row r="199" spans="1:16" ht="17.45" customHeight="1" x14ac:dyDescent="0.15">
      <c r="B199" s="186"/>
      <c r="C199" s="165"/>
      <c r="D199" s="72"/>
      <c r="E199" s="72"/>
      <c r="F199" s="168"/>
      <c r="G199" s="187"/>
      <c r="H199" s="188"/>
      <c r="I199" s="203"/>
      <c r="J199" s="204"/>
      <c r="K199" s="189"/>
      <c r="L199" s="172"/>
      <c r="M199" s="172"/>
      <c r="N199" s="178"/>
      <c r="P199">
        <f t="shared" si="124"/>
        <v>0</v>
      </c>
    </row>
    <row r="200" spans="1:16" ht="17.45" customHeight="1" x14ac:dyDescent="0.15">
      <c r="B200" s="186" t="s">
        <v>76</v>
      </c>
      <c r="C200" s="165" t="s">
        <v>98</v>
      </c>
      <c r="D200" s="72">
        <v>6</v>
      </c>
      <c r="E200" s="72">
        <v>3</v>
      </c>
      <c r="F200" s="168">
        <v>15</v>
      </c>
      <c r="G200" s="187">
        <f>+'6部'!N8</f>
        <v>2</v>
      </c>
      <c r="H200" s="188">
        <f>+'6部'!K8</f>
        <v>2</v>
      </c>
      <c r="I200" s="203">
        <f>+'6部'!L8</f>
        <v>2</v>
      </c>
      <c r="J200" s="204">
        <f>+'6部'!M8</f>
        <v>7</v>
      </c>
      <c r="K200" s="189">
        <f t="shared" ref="K200" si="129">_xlfn.RANK.EQ(P198,$P$194:$P$226)</f>
        <v>3</v>
      </c>
      <c r="L200" s="172">
        <f t="shared" ref="L200" si="130">+D200+H200</f>
        <v>8</v>
      </c>
      <c r="M200" s="172">
        <f t="shared" ref="M200" si="131">+E200+I200</f>
        <v>5</v>
      </c>
      <c r="N200" s="178">
        <f t="shared" ref="N200" si="132">+F200+J200</f>
        <v>22</v>
      </c>
      <c r="P200">
        <f t="shared" si="124"/>
        <v>7025</v>
      </c>
    </row>
    <row r="201" spans="1:16" ht="17.45" customHeight="1" x14ac:dyDescent="0.15">
      <c r="B201" s="186"/>
      <c r="C201" s="165"/>
      <c r="D201" s="72"/>
      <c r="E201" s="72"/>
      <c r="F201" s="168"/>
      <c r="G201" s="187"/>
      <c r="H201" s="188"/>
      <c r="I201" s="203"/>
      <c r="J201" s="204"/>
      <c r="K201" s="189"/>
      <c r="L201" s="172"/>
      <c r="M201" s="172"/>
      <c r="N201" s="178"/>
      <c r="P201">
        <f t="shared" si="124"/>
        <v>0</v>
      </c>
    </row>
    <row r="202" spans="1:16" ht="17.45" customHeight="1" x14ac:dyDescent="0.15">
      <c r="B202" s="186" t="s">
        <v>47</v>
      </c>
      <c r="C202" s="165" t="s">
        <v>99</v>
      </c>
      <c r="D202" s="72">
        <v>5</v>
      </c>
      <c r="E202" s="72">
        <v>4</v>
      </c>
      <c r="F202" s="168">
        <v>18</v>
      </c>
      <c r="G202" s="187">
        <f>+'6部'!N10</f>
        <v>2</v>
      </c>
      <c r="H202" s="188">
        <f>+'6部'!K10</f>
        <v>2</v>
      </c>
      <c r="I202" s="203">
        <f>+'6部'!L10</f>
        <v>2</v>
      </c>
      <c r="J202" s="204">
        <f>+'6部'!M10</f>
        <v>7</v>
      </c>
      <c r="K202" s="189">
        <f t="shared" ref="K202" si="133">_xlfn.RANK.EQ(P200,$P$194:$P$226)</f>
        <v>4</v>
      </c>
      <c r="L202" s="172">
        <f t="shared" ref="L202" si="134">+D202+H202</f>
        <v>7</v>
      </c>
      <c r="M202" s="172">
        <f t="shared" ref="M202" si="135">+E202+I202</f>
        <v>6</v>
      </c>
      <c r="N202" s="178">
        <f t="shared" ref="N202" si="136">+F202+J202</f>
        <v>25</v>
      </c>
      <c r="P202">
        <f t="shared" si="124"/>
        <v>5014</v>
      </c>
    </row>
    <row r="203" spans="1:16" ht="17.45" customHeight="1" x14ac:dyDescent="0.15">
      <c r="B203" s="186"/>
      <c r="C203" s="165"/>
      <c r="D203" s="72"/>
      <c r="E203" s="72"/>
      <c r="F203" s="168"/>
      <c r="G203" s="187"/>
      <c r="H203" s="188"/>
      <c r="I203" s="203"/>
      <c r="J203" s="204"/>
      <c r="K203" s="189"/>
      <c r="L203" s="172"/>
      <c r="M203" s="172"/>
      <c r="N203" s="178"/>
      <c r="P203">
        <f t="shared" si="124"/>
        <v>0</v>
      </c>
    </row>
    <row r="204" spans="1:16" ht="17.45" customHeight="1" x14ac:dyDescent="0.15">
      <c r="B204" s="186" t="s">
        <v>77</v>
      </c>
      <c r="C204" s="165" t="s">
        <v>100</v>
      </c>
      <c r="D204" s="72">
        <v>5</v>
      </c>
      <c r="E204" s="72">
        <v>4</v>
      </c>
      <c r="F204" s="168">
        <v>13</v>
      </c>
      <c r="G204" s="187">
        <f>+'6部'!N12</f>
        <v>5</v>
      </c>
      <c r="H204" s="188">
        <f>+'6部'!K12</f>
        <v>0</v>
      </c>
      <c r="I204" s="203">
        <f>+'6部'!L12</f>
        <v>4</v>
      </c>
      <c r="J204" s="204">
        <f>+'6部'!M12</f>
        <v>1</v>
      </c>
      <c r="K204" s="189">
        <f t="shared" ref="K204" si="137">_xlfn.RANK.EQ(P202,$P$194:$P$226)</f>
        <v>5</v>
      </c>
      <c r="L204" s="172">
        <f t="shared" ref="L204" si="138">+D204+H204</f>
        <v>5</v>
      </c>
      <c r="M204" s="172">
        <f t="shared" ref="M204" si="139">+E204+I204</f>
        <v>8</v>
      </c>
      <c r="N204" s="178">
        <f t="shared" ref="N204" si="140">+F204+J204</f>
        <v>14</v>
      </c>
      <c r="P204">
        <f t="shared" si="124"/>
        <v>0</v>
      </c>
    </row>
    <row r="205" spans="1:16" ht="17.45" customHeight="1" thickBot="1" x14ac:dyDescent="0.2">
      <c r="B205" s="194"/>
      <c r="C205" s="166"/>
      <c r="D205" s="167"/>
      <c r="E205" s="167"/>
      <c r="F205" s="169"/>
      <c r="G205" s="191"/>
      <c r="H205" s="192"/>
      <c r="I205" s="206"/>
      <c r="J205" s="207"/>
      <c r="K205" s="193"/>
      <c r="L205" s="173"/>
      <c r="M205" s="173"/>
      <c r="N205" s="179"/>
      <c r="P205">
        <f t="shared" si="124"/>
        <v>0</v>
      </c>
    </row>
    <row r="206" spans="1:16" ht="17.45" customHeight="1" x14ac:dyDescent="0.15">
      <c r="B206" s="141"/>
      <c r="C206" s="142"/>
      <c r="D206" s="142"/>
      <c r="E206" s="142"/>
      <c r="F206" s="142"/>
      <c r="G206" s="140"/>
      <c r="H206" s="140"/>
      <c r="I206" s="140"/>
      <c r="J206" s="140"/>
      <c r="K206" s="140"/>
      <c r="L206" s="140"/>
      <c r="M206" s="140"/>
      <c r="N206" s="140"/>
      <c r="P206">
        <f t="shared" si="124"/>
        <v>0</v>
      </c>
    </row>
    <row r="207" spans="1:16" ht="17.45" customHeight="1" x14ac:dyDescent="0.15">
      <c r="B207" s="141"/>
      <c r="C207" s="142"/>
      <c r="D207" s="142"/>
      <c r="E207" s="142"/>
      <c r="F207" s="142"/>
      <c r="G207" s="140"/>
      <c r="H207" s="140"/>
      <c r="I207" s="140"/>
      <c r="J207" s="140"/>
      <c r="K207" s="140"/>
      <c r="L207" s="140"/>
      <c r="M207" s="140"/>
      <c r="N207" s="140"/>
    </row>
    <row r="208" spans="1:16" ht="15.6" customHeight="1" x14ac:dyDescent="0.15">
      <c r="B208" s="141"/>
      <c r="C208" s="142"/>
      <c r="D208" s="142"/>
      <c r="E208" s="142"/>
      <c r="F208" s="142"/>
      <c r="G208" s="140"/>
      <c r="H208" s="140"/>
      <c r="I208" s="140"/>
      <c r="J208" s="140"/>
      <c r="K208" s="140"/>
      <c r="L208" s="140"/>
      <c r="M208" s="140"/>
      <c r="N208" s="140"/>
    </row>
    <row r="209" spans="1:16" ht="15.6" customHeight="1" x14ac:dyDescent="0.15">
      <c r="B209" s="141"/>
      <c r="C209" s="142"/>
      <c r="D209" s="142"/>
      <c r="E209" s="142"/>
      <c r="F209" s="142"/>
      <c r="G209" s="140"/>
      <c r="H209" s="140"/>
      <c r="I209" s="140"/>
      <c r="J209" s="140"/>
      <c r="K209" s="140"/>
      <c r="L209" s="140"/>
      <c r="M209" s="140"/>
      <c r="N209" s="140"/>
    </row>
    <row r="210" spans="1:16" ht="15.6" customHeight="1" x14ac:dyDescent="0.15"/>
    <row r="211" spans="1:16" s="36" customFormat="1" ht="19.899999999999999" customHeight="1" x14ac:dyDescent="0.1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</row>
    <row r="212" spans="1:16" ht="64.900000000000006" customHeight="1" thickBot="1" x14ac:dyDescent="0.2"/>
    <row r="213" spans="1:16" ht="18.600000000000001" customHeight="1" thickBot="1" x14ac:dyDescent="0.2">
      <c r="A213" s="36"/>
      <c r="B213" s="44"/>
      <c r="C213" s="159" t="s">
        <v>131</v>
      </c>
      <c r="D213" s="160"/>
      <c r="E213" s="160"/>
      <c r="F213" s="161"/>
      <c r="G213" s="159" t="s">
        <v>136</v>
      </c>
      <c r="H213" s="160"/>
      <c r="I213" s="160"/>
      <c r="J213" s="161"/>
      <c r="K213" s="162" t="s">
        <v>137</v>
      </c>
      <c r="L213" s="160"/>
      <c r="M213" s="160"/>
      <c r="N213" s="161"/>
      <c r="P213">
        <f>+L215*100+N215</f>
        <v>818</v>
      </c>
    </row>
    <row r="214" spans="1:16" ht="18.600000000000001" customHeight="1" thickBot="1" x14ac:dyDescent="0.2">
      <c r="B214" s="45" t="s">
        <v>91</v>
      </c>
      <c r="C214" s="46" t="s">
        <v>132</v>
      </c>
      <c r="D214" s="47" t="s">
        <v>133</v>
      </c>
      <c r="E214" s="47" t="s">
        <v>134</v>
      </c>
      <c r="F214" s="48" t="s">
        <v>135</v>
      </c>
      <c r="G214" s="46" t="s">
        <v>132</v>
      </c>
      <c r="H214" s="47" t="s">
        <v>133</v>
      </c>
      <c r="I214" s="47" t="s">
        <v>134</v>
      </c>
      <c r="J214" s="48" t="s">
        <v>135</v>
      </c>
      <c r="K214" s="49" t="s">
        <v>132</v>
      </c>
      <c r="L214" s="47" t="s">
        <v>133</v>
      </c>
      <c r="M214" s="47" t="s">
        <v>134</v>
      </c>
      <c r="N214" s="48" t="s">
        <v>135</v>
      </c>
    </row>
    <row r="215" spans="1:16" ht="18.600000000000001" customHeight="1" x14ac:dyDescent="0.15">
      <c r="B215" s="118" t="s">
        <v>51</v>
      </c>
      <c r="C215" s="120" t="s">
        <v>101</v>
      </c>
      <c r="D215" s="74">
        <v>5</v>
      </c>
      <c r="E215" s="74">
        <v>4</v>
      </c>
      <c r="F215" s="111">
        <v>11</v>
      </c>
      <c r="G215" s="210">
        <f>+'6部'!N19</f>
        <v>2</v>
      </c>
      <c r="H215" s="211">
        <f>+'6部'!K19</f>
        <v>3</v>
      </c>
      <c r="I215" s="211">
        <f>+'6部'!L19</f>
        <v>1</v>
      </c>
      <c r="J215" s="212">
        <f>+'6部'!M19</f>
        <v>7</v>
      </c>
      <c r="K215" s="190">
        <f t="shared" ref="K215:K223" si="141">_xlfn.RANK.EQ(P213,$P$194:$P$226)</f>
        <v>6</v>
      </c>
      <c r="L215" s="144">
        <f>+D215+H215</f>
        <v>8</v>
      </c>
      <c r="M215" s="144">
        <f>+E215+I215</f>
        <v>5</v>
      </c>
      <c r="N215" s="146">
        <f>+F215+J215</f>
        <v>18</v>
      </c>
      <c r="P215">
        <f>+L217*100+N217</f>
        <v>721</v>
      </c>
    </row>
    <row r="216" spans="1:16" ht="18.600000000000001" customHeight="1" x14ac:dyDescent="0.15">
      <c r="B216" s="163"/>
      <c r="C216" s="165"/>
      <c r="D216" s="72"/>
      <c r="E216" s="72"/>
      <c r="F216" s="168"/>
      <c r="G216" s="187"/>
      <c r="H216" s="188"/>
      <c r="I216" s="188"/>
      <c r="J216" s="209"/>
      <c r="K216" s="189"/>
      <c r="L216" s="172"/>
      <c r="M216" s="172"/>
      <c r="N216" s="178"/>
    </row>
    <row r="217" spans="1:16" ht="18.600000000000001" customHeight="1" x14ac:dyDescent="0.15">
      <c r="B217" s="186" t="s">
        <v>50</v>
      </c>
      <c r="C217" s="165" t="s">
        <v>102</v>
      </c>
      <c r="D217" s="72">
        <v>4</v>
      </c>
      <c r="E217" s="72">
        <v>5</v>
      </c>
      <c r="F217" s="168">
        <v>14</v>
      </c>
      <c r="G217" s="183">
        <f>+'6部'!N21</f>
        <v>2</v>
      </c>
      <c r="H217" s="113">
        <f>+'6部'!K21</f>
        <v>3</v>
      </c>
      <c r="I217" s="113">
        <f>+'6部'!L21</f>
        <v>1</v>
      </c>
      <c r="J217" s="208">
        <f>+'6部'!M21</f>
        <v>7</v>
      </c>
      <c r="K217" s="189">
        <f t="shared" si="141"/>
        <v>7</v>
      </c>
      <c r="L217" s="172">
        <f t="shared" ref="L217" si="142">+D217+H217</f>
        <v>7</v>
      </c>
      <c r="M217" s="172">
        <f t="shared" ref="M217" si="143">+E217+I217</f>
        <v>6</v>
      </c>
      <c r="N217" s="178">
        <f t="shared" ref="N217" si="144">+F217+J217</f>
        <v>21</v>
      </c>
      <c r="P217">
        <f>+L219*100+N219</f>
        <v>616</v>
      </c>
    </row>
    <row r="218" spans="1:16" ht="18.600000000000001" customHeight="1" x14ac:dyDescent="0.15">
      <c r="B218" s="186"/>
      <c r="C218" s="165"/>
      <c r="D218" s="72"/>
      <c r="E218" s="72"/>
      <c r="F218" s="168"/>
      <c r="G218" s="187"/>
      <c r="H218" s="188"/>
      <c r="I218" s="188"/>
      <c r="J218" s="209"/>
      <c r="K218" s="189"/>
      <c r="L218" s="172"/>
      <c r="M218" s="172"/>
      <c r="N218" s="178"/>
    </row>
    <row r="219" spans="1:16" ht="18.600000000000001" customHeight="1" x14ac:dyDescent="0.15">
      <c r="B219" s="186" t="s">
        <v>46</v>
      </c>
      <c r="C219" s="165" t="s">
        <v>103</v>
      </c>
      <c r="D219" s="72">
        <v>3</v>
      </c>
      <c r="E219" s="72">
        <v>6</v>
      </c>
      <c r="F219" s="168">
        <v>8</v>
      </c>
      <c r="G219" s="183">
        <f>+'6部'!N23</f>
        <v>1</v>
      </c>
      <c r="H219" s="113">
        <f>+'6部'!K23</f>
        <v>3</v>
      </c>
      <c r="I219" s="113">
        <f>+'6部'!L23</f>
        <v>1</v>
      </c>
      <c r="J219" s="208">
        <f>+'6部'!M23</f>
        <v>8</v>
      </c>
      <c r="K219" s="189">
        <f t="shared" si="141"/>
        <v>8</v>
      </c>
      <c r="L219" s="172">
        <f t="shared" ref="L219" si="145">+D219+H219</f>
        <v>6</v>
      </c>
      <c r="M219" s="172">
        <f t="shared" ref="M219" si="146">+E219+I219</f>
        <v>7</v>
      </c>
      <c r="N219" s="178">
        <f t="shared" ref="N219" si="147">+F219+J219</f>
        <v>16</v>
      </c>
      <c r="P219">
        <f>+L221*100+N221</f>
        <v>314</v>
      </c>
    </row>
    <row r="220" spans="1:16" ht="18.600000000000001" customHeight="1" x14ac:dyDescent="0.15">
      <c r="B220" s="186"/>
      <c r="C220" s="165"/>
      <c r="D220" s="72"/>
      <c r="E220" s="72"/>
      <c r="F220" s="168"/>
      <c r="G220" s="187"/>
      <c r="H220" s="188"/>
      <c r="I220" s="188"/>
      <c r="J220" s="209"/>
      <c r="K220" s="189"/>
      <c r="L220" s="172"/>
      <c r="M220" s="172"/>
      <c r="N220" s="178"/>
    </row>
    <row r="221" spans="1:16" ht="18.600000000000001" customHeight="1" x14ac:dyDescent="0.15">
      <c r="B221" s="186" t="s">
        <v>53</v>
      </c>
      <c r="C221" s="165" t="s">
        <v>104</v>
      </c>
      <c r="D221" s="72">
        <v>2</v>
      </c>
      <c r="E221" s="72">
        <v>7</v>
      </c>
      <c r="F221" s="168">
        <v>8</v>
      </c>
      <c r="G221" s="183">
        <f>+'6部'!N25</f>
        <v>4</v>
      </c>
      <c r="H221" s="113">
        <f>+'6部'!K25</f>
        <v>1</v>
      </c>
      <c r="I221" s="113">
        <f>+'6部'!L25</f>
        <v>3</v>
      </c>
      <c r="J221" s="208">
        <f>+'6部'!M25</f>
        <v>6</v>
      </c>
      <c r="K221" s="189">
        <f t="shared" si="141"/>
        <v>9</v>
      </c>
      <c r="L221" s="172">
        <f t="shared" ref="L221" si="148">+D221+H221</f>
        <v>3</v>
      </c>
      <c r="M221" s="172">
        <f t="shared" ref="M221" si="149">+E221+I221</f>
        <v>10</v>
      </c>
      <c r="N221" s="178">
        <f t="shared" ref="N221" si="150">+F221+J221</f>
        <v>14</v>
      </c>
      <c r="P221">
        <f>+L223*100+N223</f>
        <v>9</v>
      </c>
    </row>
    <row r="222" spans="1:16" ht="18.600000000000001" customHeight="1" x14ac:dyDescent="0.15">
      <c r="B222" s="186"/>
      <c r="C222" s="165"/>
      <c r="D222" s="72"/>
      <c r="E222" s="72"/>
      <c r="F222" s="168"/>
      <c r="G222" s="187"/>
      <c r="H222" s="188"/>
      <c r="I222" s="188"/>
      <c r="J222" s="209"/>
      <c r="K222" s="189"/>
      <c r="L222" s="172"/>
      <c r="M222" s="172"/>
      <c r="N222" s="178"/>
    </row>
    <row r="223" spans="1:16" ht="18.600000000000001" customHeight="1" x14ac:dyDescent="0.15">
      <c r="B223" s="186" t="s">
        <v>52</v>
      </c>
      <c r="C223" s="165" t="s">
        <v>105</v>
      </c>
      <c r="D223" s="72">
        <v>0</v>
      </c>
      <c r="E223" s="72">
        <v>9</v>
      </c>
      <c r="F223" s="168">
        <v>7</v>
      </c>
      <c r="G223" s="183">
        <f>+'6部'!N27</f>
        <v>5</v>
      </c>
      <c r="H223" s="113">
        <f>+'6部'!K27</f>
        <v>0</v>
      </c>
      <c r="I223" s="113">
        <f>+'6部'!L27</f>
        <v>4</v>
      </c>
      <c r="J223" s="208">
        <f>+'6部'!M27</f>
        <v>2</v>
      </c>
      <c r="K223" s="189">
        <f t="shared" si="141"/>
        <v>10</v>
      </c>
      <c r="L223" s="172">
        <f t="shared" ref="L223" si="151">+D223+H223</f>
        <v>0</v>
      </c>
      <c r="M223" s="172">
        <f t="shared" ref="M223" si="152">+E223+I223</f>
        <v>13</v>
      </c>
      <c r="N223" s="178">
        <f t="shared" ref="N223" si="153">+F223+J223</f>
        <v>9</v>
      </c>
      <c r="P223">
        <f>+L225*100+N225</f>
        <v>0</v>
      </c>
    </row>
    <row r="224" spans="1:16" ht="18.600000000000001" customHeight="1" thickBot="1" x14ac:dyDescent="0.2">
      <c r="B224" s="194"/>
      <c r="C224" s="166"/>
      <c r="D224" s="167"/>
      <c r="E224" s="167"/>
      <c r="F224" s="169"/>
      <c r="G224" s="191"/>
      <c r="H224" s="192"/>
      <c r="I224" s="192"/>
      <c r="J224" s="213"/>
      <c r="K224" s="193"/>
      <c r="L224" s="173"/>
      <c r="M224" s="173"/>
      <c r="N224" s="179"/>
    </row>
    <row r="225" spans="1:16" ht="18.600000000000001" customHeight="1" x14ac:dyDescent="0.15">
      <c r="B225" s="141"/>
      <c r="C225" s="142"/>
      <c r="D225" s="142"/>
      <c r="E225" s="142"/>
      <c r="F225" s="142"/>
      <c r="G225" s="140"/>
      <c r="H225" s="140"/>
      <c r="I225" s="140"/>
      <c r="J225" s="140"/>
      <c r="K225" s="140"/>
      <c r="L225" s="140"/>
      <c r="M225" s="140"/>
      <c r="N225" s="140"/>
      <c r="P225">
        <f>+L227*100+N227</f>
        <v>0</v>
      </c>
    </row>
    <row r="226" spans="1:16" ht="18.600000000000001" customHeight="1" x14ac:dyDescent="0.15">
      <c r="B226" s="141"/>
      <c r="C226" s="142"/>
      <c r="D226" s="142"/>
      <c r="E226" s="142"/>
      <c r="F226" s="142"/>
      <c r="G226" s="140"/>
      <c r="H226" s="140"/>
      <c r="I226" s="140"/>
      <c r="J226" s="140"/>
      <c r="K226" s="140"/>
      <c r="L226" s="140"/>
      <c r="M226" s="140"/>
      <c r="N226" s="140"/>
    </row>
    <row r="227" spans="1:16" ht="17.45" customHeight="1" x14ac:dyDescent="0.15">
      <c r="B227" s="141"/>
      <c r="C227" s="142"/>
      <c r="D227" s="142"/>
      <c r="E227" s="142"/>
      <c r="F227" s="142"/>
      <c r="G227" s="140"/>
      <c r="H227" s="140"/>
      <c r="I227" s="140"/>
      <c r="J227" s="140"/>
      <c r="K227" s="140"/>
      <c r="L227" s="140"/>
      <c r="M227" s="140"/>
      <c r="N227" s="140"/>
    </row>
    <row r="228" spans="1:16" ht="17.45" customHeight="1" x14ac:dyDescent="0.15">
      <c r="B228" s="141"/>
      <c r="C228" s="142"/>
      <c r="D228" s="142"/>
      <c r="E228" s="142"/>
      <c r="F228" s="142"/>
      <c r="G228" s="140"/>
      <c r="H228" s="140"/>
      <c r="I228" s="140"/>
      <c r="J228" s="140"/>
      <c r="K228" s="140"/>
      <c r="L228" s="140"/>
      <c r="M228" s="140"/>
      <c r="N228" s="140"/>
    </row>
    <row r="229" spans="1:16" ht="50.45" customHeight="1" x14ac:dyDescent="0.15"/>
    <row r="230" spans="1:16" s="36" customFormat="1" ht="19.899999999999999" customHeight="1" x14ac:dyDescent="0.1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</row>
    <row r="231" spans="1:16" ht="64.900000000000006" customHeight="1" thickBot="1" x14ac:dyDescent="0.2">
      <c r="C231" s="70" t="s">
        <v>147</v>
      </c>
      <c r="D231" s="71"/>
      <c r="E231" s="71"/>
      <c r="F231" s="71"/>
      <c r="G231" s="71"/>
      <c r="H231" s="71"/>
      <c r="I231" s="71"/>
      <c r="J231" s="71"/>
    </row>
    <row r="232" spans="1:16" ht="18" customHeight="1" thickBot="1" x14ac:dyDescent="0.2">
      <c r="A232" s="36"/>
      <c r="B232" s="51"/>
      <c r="C232" s="159" t="s">
        <v>131</v>
      </c>
      <c r="D232" s="160"/>
      <c r="E232" s="160"/>
      <c r="F232" s="161"/>
      <c r="G232" s="159" t="s">
        <v>136</v>
      </c>
      <c r="H232" s="160"/>
      <c r="I232" s="160"/>
      <c r="J232" s="161"/>
      <c r="K232" s="159" t="s">
        <v>137</v>
      </c>
      <c r="L232" s="160"/>
      <c r="M232" s="160"/>
      <c r="N232" s="161"/>
      <c r="P232">
        <f>+L234*1000+N234</f>
        <v>10026</v>
      </c>
    </row>
    <row r="233" spans="1:16" ht="18" customHeight="1" thickBot="1" x14ac:dyDescent="0.2">
      <c r="B233" s="52" t="s">
        <v>92</v>
      </c>
      <c r="C233" s="46" t="s">
        <v>132</v>
      </c>
      <c r="D233" s="47" t="s">
        <v>133</v>
      </c>
      <c r="E233" s="47" t="s">
        <v>134</v>
      </c>
      <c r="F233" s="48" t="s">
        <v>135</v>
      </c>
      <c r="G233" s="46" t="s">
        <v>132</v>
      </c>
      <c r="H233" s="47" t="s">
        <v>133</v>
      </c>
      <c r="I233" s="47" t="s">
        <v>134</v>
      </c>
      <c r="J233" s="48" t="s">
        <v>135</v>
      </c>
      <c r="K233" s="46" t="s">
        <v>132</v>
      </c>
      <c r="L233" s="47" t="s">
        <v>133</v>
      </c>
      <c r="M233" s="47" t="s">
        <v>134</v>
      </c>
      <c r="N233" s="48" t="s">
        <v>135</v>
      </c>
    </row>
    <row r="234" spans="1:16" ht="18" customHeight="1" x14ac:dyDescent="0.15">
      <c r="B234" s="199" t="s">
        <v>78</v>
      </c>
      <c r="C234" s="200" t="s">
        <v>96</v>
      </c>
      <c r="D234" s="121">
        <v>8</v>
      </c>
      <c r="E234" s="121">
        <v>0</v>
      </c>
      <c r="F234" s="122">
        <v>20</v>
      </c>
      <c r="G234" s="149">
        <f>+'7部'!M4</f>
        <v>2</v>
      </c>
      <c r="H234" s="144">
        <f>+'7部'!J4</f>
        <v>2</v>
      </c>
      <c r="I234" s="144">
        <f>+'7部'!K4</f>
        <v>1</v>
      </c>
      <c r="J234" s="151">
        <f>+'7部'!L4</f>
        <v>6</v>
      </c>
      <c r="K234" s="198">
        <f>_xlfn.RANK.EQ(P232,$P$232:$P$264)</f>
        <v>1</v>
      </c>
      <c r="L234" s="195">
        <f>+D234+H234</f>
        <v>10</v>
      </c>
      <c r="M234" s="195">
        <f>+E234+I234</f>
        <v>1</v>
      </c>
      <c r="N234" s="196">
        <f>+F234+J234</f>
        <v>26</v>
      </c>
      <c r="P234">
        <f>+L236*1000+N236</f>
        <v>7020</v>
      </c>
    </row>
    <row r="235" spans="1:16" ht="18" customHeight="1" x14ac:dyDescent="0.15">
      <c r="B235" s="197"/>
      <c r="C235" s="165"/>
      <c r="D235" s="74"/>
      <c r="E235" s="74"/>
      <c r="F235" s="111"/>
      <c r="G235" s="170"/>
      <c r="H235" s="172"/>
      <c r="I235" s="172"/>
      <c r="J235" s="174"/>
      <c r="K235" s="176"/>
      <c r="L235" s="172"/>
      <c r="M235" s="172"/>
      <c r="N235" s="178"/>
    </row>
    <row r="236" spans="1:16" ht="18" customHeight="1" x14ac:dyDescent="0.15">
      <c r="B236" s="197" t="s">
        <v>55</v>
      </c>
      <c r="C236" s="165" t="s">
        <v>97</v>
      </c>
      <c r="D236" s="73">
        <v>6</v>
      </c>
      <c r="E236" s="73">
        <v>2</v>
      </c>
      <c r="F236" s="99">
        <v>16</v>
      </c>
      <c r="G236" s="170">
        <f>+'7部'!M6</f>
        <v>3</v>
      </c>
      <c r="H236" s="172">
        <f>+'7部'!J6</f>
        <v>1</v>
      </c>
      <c r="I236" s="172">
        <f>+'7部'!K6</f>
        <v>2</v>
      </c>
      <c r="J236" s="174">
        <f>+'7部'!L6</f>
        <v>4</v>
      </c>
      <c r="K236" s="176">
        <f t="shared" ref="K236" si="154">_xlfn.RANK.EQ(P234,$P$232:$P$264)</f>
        <v>2</v>
      </c>
      <c r="L236" s="172">
        <f t="shared" ref="L236" si="155">+D236+H236</f>
        <v>7</v>
      </c>
      <c r="M236" s="172">
        <f t="shared" ref="M236" si="156">+E236+I236</f>
        <v>4</v>
      </c>
      <c r="N236" s="178">
        <f t="shared" ref="N236" si="157">+F236+J236</f>
        <v>20</v>
      </c>
      <c r="P236">
        <f>+L238*1000+N238</f>
        <v>6016</v>
      </c>
    </row>
    <row r="237" spans="1:16" ht="18" customHeight="1" x14ac:dyDescent="0.15">
      <c r="B237" s="197"/>
      <c r="C237" s="165"/>
      <c r="D237" s="74"/>
      <c r="E237" s="74"/>
      <c r="F237" s="111"/>
      <c r="G237" s="170"/>
      <c r="H237" s="172"/>
      <c r="I237" s="172"/>
      <c r="J237" s="174"/>
      <c r="K237" s="176"/>
      <c r="L237" s="172"/>
      <c r="M237" s="172"/>
      <c r="N237" s="178"/>
    </row>
    <row r="238" spans="1:16" ht="18" customHeight="1" x14ac:dyDescent="0.15">
      <c r="B238" s="197" t="s">
        <v>57</v>
      </c>
      <c r="C238" s="165" t="s">
        <v>98</v>
      </c>
      <c r="D238" s="73">
        <v>6</v>
      </c>
      <c r="E238" s="73">
        <v>2</v>
      </c>
      <c r="F238" s="99">
        <v>15</v>
      </c>
      <c r="G238" s="170">
        <f>+'7部'!M8</f>
        <v>4</v>
      </c>
      <c r="H238" s="172">
        <f>+'7部'!J8</f>
        <v>0</v>
      </c>
      <c r="I238" s="172">
        <f>+'7部'!K8</f>
        <v>3</v>
      </c>
      <c r="J238" s="174">
        <f>+'7部'!L8</f>
        <v>1</v>
      </c>
      <c r="K238" s="176">
        <f t="shared" ref="K238" si="158">_xlfn.RANK.EQ(P236,$P$232:$P$264)</f>
        <v>4</v>
      </c>
      <c r="L238" s="172">
        <f t="shared" ref="L238" si="159">+D238+H238</f>
        <v>6</v>
      </c>
      <c r="M238" s="172">
        <f t="shared" ref="M238" si="160">+E238+I238</f>
        <v>5</v>
      </c>
      <c r="N238" s="178">
        <f t="shared" ref="N238" si="161">+F238+J238</f>
        <v>16</v>
      </c>
      <c r="P238">
        <f>+L240*1000+N240</f>
        <v>7019</v>
      </c>
    </row>
    <row r="239" spans="1:16" ht="18" customHeight="1" x14ac:dyDescent="0.15">
      <c r="B239" s="197"/>
      <c r="C239" s="165"/>
      <c r="D239" s="74"/>
      <c r="E239" s="74"/>
      <c r="F239" s="111"/>
      <c r="G239" s="170"/>
      <c r="H239" s="172"/>
      <c r="I239" s="172"/>
      <c r="J239" s="174"/>
      <c r="K239" s="176"/>
      <c r="L239" s="172"/>
      <c r="M239" s="172"/>
      <c r="N239" s="178"/>
    </row>
    <row r="240" spans="1:16" ht="18" customHeight="1" x14ac:dyDescent="0.15">
      <c r="B240" s="197" t="s">
        <v>56</v>
      </c>
      <c r="C240" s="165" t="s">
        <v>99</v>
      </c>
      <c r="D240" s="72">
        <v>4</v>
      </c>
      <c r="E240" s="72">
        <v>4</v>
      </c>
      <c r="F240" s="168">
        <v>12</v>
      </c>
      <c r="G240" s="170">
        <f>+'7部'!M10</f>
        <v>1</v>
      </c>
      <c r="H240" s="172">
        <f>+'7部'!J10</f>
        <v>3</v>
      </c>
      <c r="I240" s="172">
        <f>+'7部'!K10</f>
        <v>0</v>
      </c>
      <c r="J240" s="174">
        <f>+'7部'!L10</f>
        <v>7</v>
      </c>
      <c r="K240" s="176">
        <f t="shared" ref="K240" si="162">_xlfn.RANK.EQ(P238,$P$232:$P$264)</f>
        <v>3</v>
      </c>
      <c r="L240" s="172">
        <f t="shared" ref="L240" si="163">+D240+H240</f>
        <v>7</v>
      </c>
      <c r="M240" s="172">
        <f t="shared" ref="M240" si="164">+E240+I240</f>
        <v>4</v>
      </c>
      <c r="N240" s="178">
        <f t="shared" ref="N240" si="165">+F240+J240</f>
        <v>19</v>
      </c>
      <c r="P240">
        <f>+L242*1000+N242</f>
        <v>0</v>
      </c>
    </row>
    <row r="241" spans="1:16" ht="18" customHeight="1" thickBot="1" x14ac:dyDescent="0.2">
      <c r="B241" s="201"/>
      <c r="C241" s="166"/>
      <c r="D241" s="167"/>
      <c r="E241" s="167"/>
      <c r="F241" s="169"/>
      <c r="G241" s="171"/>
      <c r="H241" s="173"/>
      <c r="I241" s="173"/>
      <c r="J241" s="175"/>
      <c r="K241" s="177"/>
      <c r="L241" s="173"/>
      <c r="M241" s="173"/>
      <c r="N241" s="179"/>
    </row>
    <row r="242" spans="1:16" ht="18" customHeight="1" x14ac:dyDescent="0.15">
      <c r="B242" s="141"/>
      <c r="C242" s="142"/>
      <c r="D242" s="142"/>
      <c r="E242" s="142"/>
      <c r="F242" s="142"/>
      <c r="G242" s="140"/>
      <c r="H242" s="140"/>
      <c r="I242" s="140"/>
      <c r="J242" s="140"/>
      <c r="K242" s="140"/>
      <c r="L242" s="140"/>
      <c r="M242" s="140"/>
      <c r="N242" s="140"/>
      <c r="P242">
        <f>+L244*1000+N244</f>
        <v>0</v>
      </c>
    </row>
    <row r="243" spans="1:16" ht="18" customHeight="1" x14ac:dyDescent="0.15">
      <c r="B243" s="141"/>
      <c r="C243" s="142"/>
      <c r="D243" s="142"/>
      <c r="E243" s="142"/>
      <c r="F243" s="142"/>
      <c r="G243" s="140"/>
      <c r="H243" s="140"/>
      <c r="I243" s="140"/>
      <c r="J243" s="140"/>
      <c r="K243" s="140"/>
      <c r="L243" s="140"/>
      <c r="M243" s="140"/>
      <c r="N243" s="140"/>
    </row>
    <row r="244" spans="1:16" ht="18" customHeight="1" x14ac:dyDescent="0.15">
      <c r="B244" s="141"/>
      <c r="C244" s="142"/>
      <c r="D244" s="142"/>
      <c r="E244" s="142"/>
      <c r="F244" s="142"/>
      <c r="G244" s="140"/>
      <c r="H244" s="140"/>
      <c r="I244" s="140"/>
      <c r="J244" s="140"/>
      <c r="K244" s="140"/>
      <c r="L244" s="140"/>
      <c r="M244" s="140"/>
      <c r="N244" s="140"/>
      <c r="P244">
        <f>+L246*1000+N246</f>
        <v>0</v>
      </c>
    </row>
    <row r="245" spans="1:16" ht="18" customHeight="1" x14ac:dyDescent="0.15">
      <c r="B245" s="141"/>
      <c r="C245" s="142"/>
      <c r="D245" s="142"/>
      <c r="E245" s="142"/>
      <c r="F245" s="142"/>
      <c r="G245" s="140"/>
      <c r="H245" s="140"/>
      <c r="I245" s="140"/>
      <c r="J245" s="140"/>
      <c r="K245" s="140"/>
      <c r="L245" s="140"/>
      <c r="M245" s="140"/>
      <c r="N245" s="140"/>
    </row>
    <row r="246" spans="1:16" x14ac:dyDescent="0.15">
      <c r="B246" s="141"/>
      <c r="C246" s="142"/>
      <c r="D246" s="142"/>
      <c r="E246" s="142"/>
      <c r="F246" s="142"/>
      <c r="G246" s="140"/>
      <c r="H246" s="140"/>
      <c r="I246" s="140"/>
      <c r="J246" s="140"/>
      <c r="K246" s="140"/>
      <c r="L246" s="140"/>
      <c r="M246" s="140"/>
      <c r="N246" s="140"/>
    </row>
    <row r="247" spans="1:16" x14ac:dyDescent="0.15">
      <c r="B247" s="141"/>
      <c r="C247" s="142"/>
      <c r="D247" s="142"/>
      <c r="E247" s="142"/>
      <c r="F247" s="142"/>
      <c r="G247" s="140"/>
      <c r="H247" s="140"/>
      <c r="I247" s="140"/>
      <c r="J247" s="140"/>
      <c r="K247" s="140"/>
      <c r="L247" s="140"/>
      <c r="M247" s="140"/>
      <c r="N247" s="140"/>
    </row>
    <row r="249" spans="1:16" s="36" customFormat="1" ht="19.899999999999999" customHeight="1" x14ac:dyDescent="0.1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</row>
    <row r="250" spans="1:16" ht="64.900000000000006" customHeight="1" thickBot="1" x14ac:dyDescent="0.2"/>
    <row r="251" spans="1:16" ht="18" customHeight="1" thickBot="1" x14ac:dyDescent="0.2">
      <c r="A251" s="36"/>
      <c r="B251" s="44"/>
      <c r="C251" s="159" t="s">
        <v>131</v>
      </c>
      <c r="D251" s="160"/>
      <c r="E251" s="160"/>
      <c r="F251" s="161"/>
      <c r="G251" s="159" t="s">
        <v>136</v>
      </c>
      <c r="H251" s="160"/>
      <c r="I251" s="160"/>
      <c r="J251" s="161"/>
      <c r="K251" s="162" t="s">
        <v>137</v>
      </c>
      <c r="L251" s="160"/>
      <c r="M251" s="160"/>
      <c r="N251" s="161"/>
      <c r="P251">
        <f>+L253*100+N253</f>
        <v>516</v>
      </c>
    </row>
    <row r="252" spans="1:16" ht="18" customHeight="1" thickBot="1" x14ac:dyDescent="0.2">
      <c r="B252" s="45" t="s">
        <v>93</v>
      </c>
      <c r="C252" s="46" t="s">
        <v>132</v>
      </c>
      <c r="D252" s="47" t="s">
        <v>133</v>
      </c>
      <c r="E252" s="47" t="s">
        <v>134</v>
      </c>
      <c r="F252" s="48" t="s">
        <v>135</v>
      </c>
      <c r="G252" s="46" t="s">
        <v>132</v>
      </c>
      <c r="H252" s="47" t="s">
        <v>133</v>
      </c>
      <c r="I252" s="47" t="s">
        <v>134</v>
      </c>
      <c r="J252" s="48" t="s">
        <v>135</v>
      </c>
      <c r="K252" s="49" t="s">
        <v>132</v>
      </c>
      <c r="L252" s="47" t="s">
        <v>133</v>
      </c>
      <c r="M252" s="47" t="s">
        <v>134</v>
      </c>
      <c r="N252" s="48" t="s">
        <v>135</v>
      </c>
    </row>
    <row r="253" spans="1:16" ht="18" customHeight="1" x14ac:dyDescent="0.15">
      <c r="B253" s="118" t="s">
        <v>58</v>
      </c>
      <c r="C253" s="120" t="s">
        <v>100</v>
      </c>
      <c r="D253" s="74">
        <v>4</v>
      </c>
      <c r="E253" s="74">
        <v>4</v>
      </c>
      <c r="F253" s="111">
        <v>11</v>
      </c>
      <c r="G253" s="183">
        <f>+'7部'!N17</f>
        <v>5</v>
      </c>
      <c r="H253" s="113">
        <f>+'7部'!K17</f>
        <v>1</v>
      </c>
      <c r="I253" s="144">
        <f>+'7部'!L17</f>
        <v>3</v>
      </c>
      <c r="J253" s="146">
        <f>+'7部'!M17</f>
        <v>5</v>
      </c>
      <c r="K253" s="190">
        <f>_xlfn.RANK.EQ(P251,$P$232:$P$264)</f>
        <v>7</v>
      </c>
      <c r="L253" s="144">
        <f>+D253+H253</f>
        <v>5</v>
      </c>
      <c r="M253" s="144">
        <f>+E253+I253</f>
        <v>7</v>
      </c>
      <c r="N253" s="146">
        <f>+F253+J253</f>
        <v>16</v>
      </c>
      <c r="P253">
        <f>+L255*100+N255</f>
        <v>517</v>
      </c>
    </row>
    <row r="254" spans="1:16" ht="18" customHeight="1" x14ac:dyDescent="0.15">
      <c r="B254" s="163"/>
      <c r="C254" s="165"/>
      <c r="D254" s="72"/>
      <c r="E254" s="72"/>
      <c r="F254" s="168"/>
      <c r="G254" s="187"/>
      <c r="H254" s="188"/>
      <c r="I254" s="172"/>
      <c r="J254" s="178"/>
      <c r="K254" s="189"/>
      <c r="L254" s="172"/>
      <c r="M254" s="172"/>
      <c r="N254" s="178"/>
    </row>
    <row r="255" spans="1:16" ht="18" customHeight="1" x14ac:dyDescent="0.15">
      <c r="B255" s="186" t="s">
        <v>60</v>
      </c>
      <c r="C255" s="165" t="s">
        <v>101</v>
      </c>
      <c r="D255" s="72">
        <v>3</v>
      </c>
      <c r="E255" s="72">
        <v>5</v>
      </c>
      <c r="F255" s="168">
        <v>11</v>
      </c>
      <c r="G255" s="187">
        <f>+'7部'!N19</f>
        <v>2</v>
      </c>
      <c r="H255" s="188">
        <f>+'7部'!K19</f>
        <v>2</v>
      </c>
      <c r="I255" s="172">
        <f>+'7部'!L19</f>
        <v>2</v>
      </c>
      <c r="J255" s="178">
        <f>+'7部'!M19</f>
        <v>6</v>
      </c>
      <c r="K255" s="189">
        <f t="shared" ref="K255" si="166">_xlfn.RANK.EQ(P253,$P$232:$P$264)</f>
        <v>6</v>
      </c>
      <c r="L255" s="172">
        <f t="shared" ref="L255" si="167">+D255+H255</f>
        <v>5</v>
      </c>
      <c r="M255" s="172">
        <f t="shared" ref="M255" si="168">+E255+I255</f>
        <v>7</v>
      </c>
      <c r="N255" s="178">
        <f t="shared" ref="N255" si="169">+F255+J255</f>
        <v>17</v>
      </c>
      <c r="P255">
        <f>+L257*100+N257</f>
        <v>518</v>
      </c>
    </row>
    <row r="256" spans="1:16" ht="18" customHeight="1" x14ac:dyDescent="0.15">
      <c r="B256" s="186"/>
      <c r="C256" s="165"/>
      <c r="D256" s="72"/>
      <c r="E256" s="72"/>
      <c r="F256" s="168"/>
      <c r="G256" s="187"/>
      <c r="H256" s="188"/>
      <c r="I256" s="172"/>
      <c r="J256" s="178"/>
      <c r="K256" s="189"/>
      <c r="L256" s="172"/>
      <c r="M256" s="172"/>
      <c r="N256" s="178"/>
    </row>
    <row r="257" spans="1:16" ht="18" customHeight="1" x14ac:dyDescent="0.15">
      <c r="B257" s="186" t="s">
        <v>59</v>
      </c>
      <c r="C257" s="165" t="s">
        <v>102</v>
      </c>
      <c r="D257" s="72">
        <v>2</v>
      </c>
      <c r="E257" s="72">
        <v>6</v>
      </c>
      <c r="F257" s="168">
        <v>10</v>
      </c>
      <c r="G257" s="187">
        <f>+'7部'!N21</f>
        <v>1</v>
      </c>
      <c r="H257" s="188">
        <f>+'7部'!K21</f>
        <v>3</v>
      </c>
      <c r="I257" s="172">
        <f>+'7部'!L21</f>
        <v>1</v>
      </c>
      <c r="J257" s="178">
        <f>+'7部'!M21</f>
        <v>8</v>
      </c>
      <c r="K257" s="189">
        <f t="shared" ref="K257" si="170">_xlfn.RANK.EQ(P255,$P$232:$P$264)</f>
        <v>5</v>
      </c>
      <c r="L257" s="172">
        <f t="shared" ref="L257" si="171">+D257+H257</f>
        <v>5</v>
      </c>
      <c r="M257" s="172">
        <f t="shared" ref="M257" si="172">+E257+I257</f>
        <v>7</v>
      </c>
      <c r="N257" s="178">
        <f t="shared" ref="N257" si="173">+F257+J257</f>
        <v>18</v>
      </c>
      <c r="P257">
        <f>+L259*100+N259</f>
        <v>413</v>
      </c>
    </row>
    <row r="258" spans="1:16" ht="18" customHeight="1" x14ac:dyDescent="0.15">
      <c r="B258" s="186"/>
      <c r="C258" s="165"/>
      <c r="D258" s="72"/>
      <c r="E258" s="72"/>
      <c r="F258" s="168"/>
      <c r="G258" s="187"/>
      <c r="H258" s="188"/>
      <c r="I258" s="172"/>
      <c r="J258" s="178"/>
      <c r="K258" s="189"/>
      <c r="L258" s="172"/>
      <c r="M258" s="172"/>
      <c r="N258" s="178"/>
    </row>
    <row r="259" spans="1:16" ht="18" customHeight="1" x14ac:dyDescent="0.15">
      <c r="B259" s="186" t="s">
        <v>54</v>
      </c>
      <c r="C259" s="165" t="s">
        <v>103</v>
      </c>
      <c r="D259" s="72">
        <v>2</v>
      </c>
      <c r="E259" s="72">
        <v>6</v>
      </c>
      <c r="F259" s="168">
        <v>8</v>
      </c>
      <c r="G259" s="187">
        <f>+'7部'!N23</f>
        <v>4</v>
      </c>
      <c r="H259" s="188">
        <f>+'7部'!K23</f>
        <v>2</v>
      </c>
      <c r="I259" s="172">
        <f>+'7部'!L23</f>
        <v>2</v>
      </c>
      <c r="J259" s="178">
        <f>+'7部'!M23</f>
        <v>5</v>
      </c>
      <c r="K259" s="189">
        <f t="shared" ref="K259" si="174">_xlfn.RANK.EQ(P257,$P$232:$P$264)</f>
        <v>8</v>
      </c>
      <c r="L259" s="172">
        <f t="shared" ref="L259" si="175">+D259+H259</f>
        <v>4</v>
      </c>
      <c r="M259" s="172">
        <f t="shared" ref="M259" si="176">+E259+I259</f>
        <v>8</v>
      </c>
      <c r="N259" s="178">
        <f t="shared" ref="N259" si="177">+F259+J259</f>
        <v>13</v>
      </c>
      <c r="P259">
        <f>+L261*100+N261</f>
        <v>311</v>
      </c>
    </row>
    <row r="260" spans="1:16" ht="18" customHeight="1" x14ac:dyDescent="0.15">
      <c r="B260" s="186"/>
      <c r="C260" s="165"/>
      <c r="D260" s="72"/>
      <c r="E260" s="72"/>
      <c r="F260" s="168"/>
      <c r="G260" s="187"/>
      <c r="H260" s="188"/>
      <c r="I260" s="172"/>
      <c r="J260" s="178"/>
      <c r="K260" s="189"/>
      <c r="L260" s="172"/>
      <c r="M260" s="172"/>
      <c r="N260" s="178"/>
    </row>
    <row r="261" spans="1:16" ht="18" customHeight="1" x14ac:dyDescent="0.15">
      <c r="B261" s="186" t="s">
        <v>79</v>
      </c>
      <c r="C261" s="165" t="s">
        <v>104</v>
      </c>
      <c r="D261" s="72">
        <v>1</v>
      </c>
      <c r="E261" s="72">
        <v>7</v>
      </c>
      <c r="F261" s="168">
        <v>5</v>
      </c>
      <c r="G261" s="187">
        <f>+'7部'!N25</f>
        <v>2</v>
      </c>
      <c r="H261" s="188">
        <f>+'7部'!K25</f>
        <v>2</v>
      </c>
      <c r="I261" s="172">
        <f>+'7部'!L25</f>
        <v>2</v>
      </c>
      <c r="J261" s="178">
        <f>+'7部'!M25</f>
        <v>6</v>
      </c>
      <c r="K261" s="189">
        <f t="shared" ref="K261" si="178">_xlfn.RANK.EQ(P259,$P$232:$P$264)</f>
        <v>9</v>
      </c>
      <c r="L261" s="172">
        <f t="shared" ref="L261" si="179">+D261+H261</f>
        <v>3</v>
      </c>
      <c r="M261" s="172">
        <f t="shared" ref="M261" si="180">+E261+I261</f>
        <v>9</v>
      </c>
      <c r="N261" s="178">
        <f t="shared" ref="N261" si="181">+F261+J261</f>
        <v>11</v>
      </c>
      <c r="P261">
        <f>+L263*100+N263</f>
        <v>0</v>
      </c>
    </row>
    <row r="262" spans="1:16" ht="18" customHeight="1" thickBot="1" x14ac:dyDescent="0.2">
      <c r="B262" s="194"/>
      <c r="C262" s="166"/>
      <c r="D262" s="167"/>
      <c r="E262" s="167"/>
      <c r="F262" s="169"/>
      <c r="G262" s="191"/>
      <c r="H262" s="192"/>
      <c r="I262" s="173"/>
      <c r="J262" s="179"/>
      <c r="K262" s="193"/>
      <c r="L262" s="173"/>
      <c r="M262" s="173"/>
      <c r="N262" s="179"/>
    </row>
    <row r="263" spans="1:16" ht="18" customHeight="1" x14ac:dyDescent="0.15">
      <c r="B263" s="141"/>
      <c r="C263" s="142"/>
      <c r="D263" s="142"/>
      <c r="E263" s="142"/>
      <c r="F263" s="142"/>
      <c r="G263" s="140"/>
      <c r="H263" s="140"/>
      <c r="I263" s="140"/>
      <c r="J263" s="140"/>
      <c r="K263" s="140"/>
      <c r="L263" s="140"/>
      <c r="M263" s="140"/>
      <c r="N263" s="140"/>
      <c r="P263">
        <f>+L265*100+N265</f>
        <v>0</v>
      </c>
    </row>
    <row r="264" spans="1:16" ht="18" customHeight="1" x14ac:dyDescent="0.15">
      <c r="B264" s="141"/>
      <c r="C264" s="142"/>
      <c r="D264" s="142"/>
      <c r="E264" s="142"/>
      <c r="F264" s="142"/>
      <c r="G264" s="140"/>
      <c r="H264" s="140"/>
      <c r="I264" s="140"/>
      <c r="J264" s="140"/>
      <c r="K264" s="140"/>
      <c r="L264" s="140"/>
      <c r="M264" s="140"/>
      <c r="N264" s="140"/>
    </row>
    <row r="265" spans="1:16" x14ac:dyDescent="0.15">
      <c r="B265" s="141"/>
      <c r="C265" s="142"/>
      <c r="D265" s="142"/>
      <c r="E265" s="142"/>
      <c r="F265" s="142"/>
      <c r="G265" s="140"/>
      <c r="H265" s="140"/>
      <c r="I265" s="140"/>
      <c r="J265" s="140"/>
      <c r="K265" s="140"/>
      <c r="L265" s="140"/>
      <c r="M265" s="140"/>
      <c r="N265" s="140"/>
    </row>
    <row r="266" spans="1:16" x14ac:dyDescent="0.15">
      <c r="B266" s="141"/>
      <c r="C266" s="142"/>
      <c r="D266" s="142"/>
      <c r="E266" s="142"/>
      <c r="F266" s="142"/>
      <c r="G266" s="140"/>
      <c r="H266" s="140"/>
      <c r="I266" s="140"/>
      <c r="J266" s="140"/>
      <c r="K266" s="140"/>
      <c r="L266" s="140"/>
      <c r="M266" s="140"/>
      <c r="N266" s="140"/>
    </row>
    <row r="267" spans="1:16" ht="50.45" customHeight="1" x14ac:dyDescent="0.15"/>
    <row r="268" spans="1:16" s="36" customFormat="1" ht="19.899999999999999" customHeight="1" x14ac:dyDescent="0.1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</row>
    <row r="269" spans="1:16" ht="64.900000000000006" customHeight="1" thickBot="1" x14ac:dyDescent="0.2">
      <c r="C269" s="70" t="s">
        <v>148</v>
      </c>
      <c r="D269" s="71"/>
      <c r="E269" s="71"/>
      <c r="F269" s="71"/>
      <c r="G269" s="71"/>
      <c r="H269" s="71"/>
      <c r="I269" s="71"/>
      <c r="J269" s="71"/>
    </row>
    <row r="270" spans="1:16" ht="18.600000000000001" customHeight="1" thickBot="1" x14ac:dyDescent="0.2">
      <c r="A270" s="36"/>
      <c r="B270" s="51"/>
      <c r="C270" s="159" t="s">
        <v>131</v>
      </c>
      <c r="D270" s="160"/>
      <c r="E270" s="160"/>
      <c r="F270" s="161"/>
      <c r="G270" s="159" t="s">
        <v>136</v>
      </c>
      <c r="H270" s="160"/>
      <c r="I270" s="160"/>
      <c r="J270" s="161"/>
      <c r="K270" s="159" t="s">
        <v>137</v>
      </c>
      <c r="L270" s="160"/>
      <c r="M270" s="160"/>
      <c r="N270" s="161"/>
      <c r="P270">
        <f t="shared" ref="P270:P282" si="182">+L272*1000+N272</f>
        <v>11023</v>
      </c>
    </row>
    <row r="271" spans="1:16" ht="18.600000000000001" customHeight="1" thickBot="1" x14ac:dyDescent="0.2">
      <c r="B271" s="52" t="s">
        <v>94</v>
      </c>
      <c r="C271" s="46" t="s">
        <v>132</v>
      </c>
      <c r="D271" s="47" t="s">
        <v>133</v>
      </c>
      <c r="E271" s="47" t="s">
        <v>134</v>
      </c>
      <c r="F271" s="48" t="s">
        <v>135</v>
      </c>
      <c r="G271" s="46" t="s">
        <v>132</v>
      </c>
      <c r="H271" s="47" t="s">
        <v>133</v>
      </c>
      <c r="I271" s="47" t="s">
        <v>134</v>
      </c>
      <c r="J271" s="48" t="s">
        <v>135</v>
      </c>
      <c r="K271" s="46" t="s">
        <v>132</v>
      </c>
      <c r="L271" s="47" t="s">
        <v>133</v>
      </c>
      <c r="M271" s="47" t="s">
        <v>134</v>
      </c>
      <c r="N271" s="48" t="s">
        <v>135</v>
      </c>
      <c r="P271">
        <f t="shared" si="182"/>
        <v>0</v>
      </c>
    </row>
    <row r="272" spans="1:16" ht="18.600000000000001" customHeight="1" x14ac:dyDescent="0.15">
      <c r="B272" s="199" t="s">
        <v>67</v>
      </c>
      <c r="C272" s="200" t="s">
        <v>96</v>
      </c>
      <c r="D272" s="121">
        <v>8</v>
      </c>
      <c r="E272" s="121">
        <v>0</v>
      </c>
      <c r="F272" s="122">
        <v>17</v>
      </c>
      <c r="G272" s="210">
        <f>+'8部'!M4</f>
        <v>1</v>
      </c>
      <c r="H272" s="195">
        <f>+'8部'!J4</f>
        <v>3</v>
      </c>
      <c r="I272" s="195">
        <f>+'8部'!K4</f>
        <v>0</v>
      </c>
      <c r="J272" s="196">
        <f>+'8部'!L4</f>
        <v>6</v>
      </c>
      <c r="K272" s="198">
        <f>_xlfn.RANK.EQ(P270,$P$270:$P$302)</f>
        <v>1</v>
      </c>
      <c r="L272" s="195">
        <f>+D272+H272</f>
        <v>11</v>
      </c>
      <c r="M272" s="195">
        <f>+E272+I272</f>
        <v>0</v>
      </c>
      <c r="N272" s="196">
        <f>+F272+J272</f>
        <v>23</v>
      </c>
      <c r="P272">
        <f t="shared" si="182"/>
        <v>8024</v>
      </c>
    </row>
    <row r="273" spans="1:16" ht="18.600000000000001" customHeight="1" x14ac:dyDescent="0.15">
      <c r="B273" s="197"/>
      <c r="C273" s="165"/>
      <c r="D273" s="74"/>
      <c r="E273" s="74"/>
      <c r="F273" s="111"/>
      <c r="G273" s="187"/>
      <c r="H273" s="172"/>
      <c r="I273" s="172"/>
      <c r="J273" s="178"/>
      <c r="K273" s="176"/>
      <c r="L273" s="172"/>
      <c r="M273" s="172"/>
      <c r="N273" s="178"/>
      <c r="P273">
        <f t="shared" si="182"/>
        <v>0</v>
      </c>
    </row>
    <row r="274" spans="1:16" ht="18.600000000000001" customHeight="1" x14ac:dyDescent="0.15">
      <c r="B274" s="197" t="s">
        <v>80</v>
      </c>
      <c r="C274" s="165" t="s">
        <v>97</v>
      </c>
      <c r="D274" s="73">
        <v>7</v>
      </c>
      <c r="E274" s="73">
        <v>1</v>
      </c>
      <c r="F274" s="99">
        <v>20</v>
      </c>
      <c r="G274" s="183">
        <f>+'8部'!M6</f>
        <v>3</v>
      </c>
      <c r="H274" s="144">
        <f>+'8部'!J6</f>
        <v>1</v>
      </c>
      <c r="I274" s="144">
        <f>+'8部'!K6</f>
        <v>2</v>
      </c>
      <c r="J274" s="146">
        <f>+'8部'!L6</f>
        <v>4</v>
      </c>
      <c r="K274" s="176">
        <f t="shared" ref="K274" si="183">_xlfn.RANK.EQ(P272,$P$270:$P$302)</f>
        <v>2</v>
      </c>
      <c r="L274" s="172">
        <f t="shared" ref="L274" si="184">+D274+H274</f>
        <v>8</v>
      </c>
      <c r="M274" s="172">
        <f t="shared" ref="M274" si="185">+E274+I274</f>
        <v>3</v>
      </c>
      <c r="N274" s="178">
        <f t="shared" ref="N274" si="186">+F274+J274</f>
        <v>24</v>
      </c>
      <c r="P274">
        <f t="shared" si="182"/>
        <v>7023</v>
      </c>
    </row>
    <row r="275" spans="1:16" ht="18.600000000000001" customHeight="1" x14ac:dyDescent="0.15">
      <c r="B275" s="197"/>
      <c r="C275" s="165"/>
      <c r="D275" s="74"/>
      <c r="E275" s="74"/>
      <c r="F275" s="111"/>
      <c r="G275" s="187"/>
      <c r="H275" s="172"/>
      <c r="I275" s="172"/>
      <c r="J275" s="178"/>
      <c r="K275" s="176"/>
      <c r="L275" s="172"/>
      <c r="M275" s="172"/>
      <c r="N275" s="178"/>
      <c r="P275">
        <f t="shared" si="182"/>
        <v>0</v>
      </c>
    </row>
    <row r="276" spans="1:16" ht="18.600000000000001" customHeight="1" x14ac:dyDescent="0.15">
      <c r="B276" s="197" t="s">
        <v>61</v>
      </c>
      <c r="C276" s="165" t="s">
        <v>98</v>
      </c>
      <c r="D276" s="73">
        <v>5</v>
      </c>
      <c r="E276" s="73">
        <v>3</v>
      </c>
      <c r="F276" s="99">
        <v>17</v>
      </c>
      <c r="G276" s="183">
        <f>+'8部'!M8</f>
        <v>2</v>
      </c>
      <c r="H276" s="144">
        <f>+'8部'!J8</f>
        <v>2</v>
      </c>
      <c r="I276" s="144">
        <f>+'8部'!K8</f>
        <v>1</v>
      </c>
      <c r="J276" s="146">
        <f>+'8部'!L8</f>
        <v>6</v>
      </c>
      <c r="K276" s="176">
        <f t="shared" ref="K276" si="187">_xlfn.RANK.EQ(P274,$P$270:$P$302)</f>
        <v>3</v>
      </c>
      <c r="L276" s="172">
        <f t="shared" ref="L276" si="188">+D276+H276</f>
        <v>7</v>
      </c>
      <c r="M276" s="172">
        <f t="shared" ref="M276" si="189">+E276+I276</f>
        <v>4</v>
      </c>
      <c r="N276" s="178">
        <f t="shared" ref="N276" si="190">+F276+J276</f>
        <v>23</v>
      </c>
      <c r="P276">
        <f t="shared" si="182"/>
        <v>5017</v>
      </c>
    </row>
    <row r="277" spans="1:16" ht="18.600000000000001" customHeight="1" x14ac:dyDescent="0.15">
      <c r="B277" s="197"/>
      <c r="C277" s="165"/>
      <c r="D277" s="74"/>
      <c r="E277" s="74"/>
      <c r="F277" s="111"/>
      <c r="G277" s="187"/>
      <c r="H277" s="172"/>
      <c r="I277" s="172"/>
      <c r="J277" s="178"/>
      <c r="K277" s="176"/>
      <c r="L277" s="172"/>
      <c r="M277" s="172"/>
      <c r="N277" s="178"/>
      <c r="P277">
        <f t="shared" si="182"/>
        <v>0</v>
      </c>
    </row>
    <row r="278" spans="1:16" ht="18.600000000000001" customHeight="1" x14ac:dyDescent="0.15">
      <c r="B278" s="197" t="s">
        <v>62</v>
      </c>
      <c r="C278" s="165" t="s">
        <v>99</v>
      </c>
      <c r="D278" s="72">
        <v>5</v>
      </c>
      <c r="E278" s="72">
        <v>3</v>
      </c>
      <c r="F278" s="168">
        <v>15</v>
      </c>
      <c r="G278" s="183">
        <f>+'8部'!M10</f>
        <v>4</v>
      </c>
      <c r="H278" s="144">
        <f>+'8部'!J10</f>
        <v>0</v>
      </c>
      <c r="I278" s="144">
        <f>+'8部'!K10</f>
        <v>3</v>
      </c>
      <c r="J278" s="146">
        <f>+'8部'!L10</f>
        <v>2</v>
      </c>
      <c r="K278" s="176">
        <f t="shared" ref="K278" si="191">_xlfn.RANK.EQ(P276,$P$270:$P$302)</f>
        <v>4</v>
      </c>
      <c r="L278" s="172">
        <f t="shared" ref="L278" si="192">+D278+H278</f>
        <v>5</v>
      </c>
      <c r="M278" s="172">
        <f t="shared" ref="M278" si="193">+E278+I278</f>
        <v>6</v>
      </c>
      <c r="N278" s="178">
        <f t="shared" ref="N278" si="194">+F278+J278</f>
        <v>17</v>
      </c>
      <c r="P278">
        <f t="shared" si="182"/>
        <v>0</v>
      </c>
    </row>
    <row r="279" spans="1:16" ht="18.600000000000001" customHeight="1" thickBot="1" x14ac:dyDescent="0.2">
      <c r="B279" s="201"/>
      <c r="C279" s="166"/>
      <c r="D279" s="167"/>
      <c r="E279" s="167"/>
      <c r="F279" s="169"/>
      <c r="G279" s="191"/>
      <c r="H279" s="173"/>
      <c r="I279" s="173"/>
      <c r="J279" s="179"/>
      <c r="K279" s="177"/>
      <c r="L279" s="173"/>
      <c r="M279" s="173"/>
      <c r="N279" s="179"/>
      <c r="P279">
        <f t="shared" si="182"/>
        <v>0</v>
      </c>
    </row>
    <row r="280" spans="1:16" ht="18.600000000000001" customHeight="1" x14ac:dyDescent="0.15">
      <c r="B280" s="141"/>
      <c r="C280" s="142"/>
      <c r="D280" s="142"/>
      <c r="E280" s="142"/>
      <c r="F280" s="142"/>
      <c r="G280" s="140"/>
      <c r="H280" s="140"/>
      <c r="I280" s="140"/>
      <c r="J280" s="140"/>
      <c r="K280" s="140"/>
      <c r="L280" s="140"/>
      <c r="M280" s="140"/>
      <c r="N280" s="140"/>
      <c r="P280">
        <f t="shared" si="182"/>
        <v>0</v>
      </c>
    </row>
    <row r="281" spans="1:16" ht="18.600000000000001" customHeight="1" x14ac:dyDescent="0.15">
      <c r="B281" s="141"/>
      <c r="C281" s="142"/>
      <c r="D281" s="142"/>
      <c r="E281" s="142"/>
      <c r="F281" s="142"/>
      <c r="G281" s="140"/>
      <c r="H281" s="140"/>
      <c r="I281" s="140"/>
      <c r="J281" s="140"/>
      <c r="K281" s="140"/>
      <c r="L281" s="140"/>
      <c r="M281" s="140"/>
      <c r="N281" s="140"/>
      <c r="P281">
        <f t="shared" si="182"/>
        <v>0</v>
      </c>
    </row>
    <row r="282" spans="1:16" ht="18.600000000000001" customHeight="1" x14ac:dyDescent="0.15">
      <c r="B282" s="141"/>
      <c r="C282" s="142"/>
      <c r="D282" s="142"/>
      <c r="E282" s="142"/>
      <c r="F282" s="142"/>
      <c r="G282" s="140"/>
      <c r="H282" s="140"/>
      <c r="I282" s="140"/>
      <c r="J282" s="140"/>
      <c r="K282" s="140"/>
      <c r="L282" s="140"/>
      <c r="M282" s="140"/>
      <c r="N282" s="140"/>
      <c r="P282">
        <f t="shared" si="182"/>
        <v>0</v>
      </c>
    </row>
    <row r="283" spans="1:16" ht="18.600000000000001" customHeight="1" x14ac:dyDescent="0.15">
      <c r="B283" s="141"/>
      <c r="C283" s="142"/>
      <c r="D283" s="142"/>
      <c r="E283" s="142"/>
      <c r="F283" s="142"/>
      <c r="G283" s="140"/>
      <c r="H283" s="140"/>
      <c r="I283" s="140"/>
      <c r="J283" s="140"/>
      <c r="K283" s="140"/>
      <c r="L283" s="140"/>
      <c r="M283" s="140"/>
      <c r="N283" s="140"/>
    </row>
    <row r="284" spans="1:16" ht="16.899999999999999" customHeight="1" x14ac:dyDescent="0.15">
      <c r="B284" s="141"/>
      <c r="C284" s="142"/>
      <c r="D284" s="142"/>
      <c r="E284" s="142"/>
      <c r="F284" s="142"/>
      <c r="G284" s="140"/>
      <c r="H284" s="140"/>
      <c r="I284" s="140"/>
      <c r="J284" s="140"/>
      <c r="K284" s="140"/>
      <c r="L284" s="140"/>
      <c r="M284" s="140"/>
      <c r="N284" s="140"/>
    </row>
    <row r="285" spans="1:16" ht="16.899999999999999" customHeight="1" x14ac:dyDescent="0.15">
      <c r="B285" s="141"/>
      <c r="C285" s="142"/>
      <c r="D285" s="142"/>
      <c r="E285" s="142"/>
      <c r="F285" s="142"/>
      <c r="G285" s="140"/>
      <c r="H285" s="140"/>
      <c r="I285" s="140"/>
      <c r="J285" s="140"/>
      <c r="K285" s="140"/>
      <c r="L285" s="140"/>
      <c r="M285" s="140"/>
      <c r="N285" s="140"/>
    </row>
    <row r="286" spans="1:16" ht="16.899999999999999" customHeight="1" x14ac:dyDescent="0.15"/>
    <row r="287" spans="1:16" s="36" customFormat="1" ht="19.899999999999999" customHeight="1" x14ac:dyDescent="0.1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</row>
    <row r="288" spans="1:16" ht="64.900000000000006" customHeight="1" thickBot="1" x14ac:dyDescent="0.2"/>
    <row r="289" spans="1:16" ht="18" customHeight="1" thickBot="1" x14ac:dyDescent="0.2">
      <c r="A289" s="36"/>
      <c r="B289" s="44"/>
      <c r="C289" s="159" t="s">
        <v>131</v>
      </c>
      <c r="D289" s="160"/>
      <c r="E289" s="160"/>
      <c r="F289" s="161"/>
      <c r="G289" s="159" t="s">
        <v>136</v>
      </c>
      <c r="H289" s="160"/>
      <c r="I289" s="160"/>
      <c r="J289" s="161"/>
      <c r="K289" s="162" t="s">
        <v>137</v>
      </c>
      <c r="L289" s="160"/>
      <c r="M289" s="160"/>
      <c r="N289" s="161"/>
      <c r="P289">
        <f>+L291*100+N291</f>
        <v>823</v>
      </c>
    </row>
    <row r="290" spans="1:16" ht="18" customHeight="1" thickBot="1" x14ac:dyDescent="0.2">
      <c r="B290" s="45" t="s">
        <v>140</v>
      </c>
      <c r="C290" s="46" t="s">
        <v>132</v>
      </c>
      <c r="D290" s="47" t="s">
        <v>133</v>
      </c>
      <c r="E290" s="47" t="s">
        <v>134</v>
      </c>
      <c r="F290" s="48" t="s">
        <v>135</v>
      </c>
      <c r="G290" s="46" t="s">
        <v>132</v>
      </c>
      <c r="H290" s="47" t="s">
        <v>133</v>
      </c>
      <c r="I290" s="47" t="s">
        <v>134</v>
      </c>
      <c r="J290" s="48" t="s">
        <v>135</v>
      </c>
      <c r="K290" s="49" t="s">
        <v>132</v>
      </c>
      <c r="L290" s="47" t="s">
        <v>133</v>
      </c>
      <c r="M290" s="47" t="s">
        <v>134</v>
      </c>
      <c r="N290" s="48" t="s">
        <v>135</v>
      </c>
    </row>
    <row r="291" spans="1:16" ht="18" customHeight="1" x14ac:dyDescent="0.15">
      <c r="B291" s="118" t="s">
        <v>153</v>
      </c>
      <c r="C291" s="120" t="s">
        <v>100</v>
      </c>
      <c r="D291" s="74">
        <v>4</v>
      </c>
      <c r="E291" s="74">
        <v>4</v>
      </c>
      <c r="F291" s="111">
        <v>13</v>
      </c>
      <c r="G291" s="183">
        <f>+'8部'!N17</f>
        <v>1</v>
      </c>
      <c r="H291" s="113">
        <f>+'8部'!K17</f>
        <v>4</v>
      </c>
      <c r="I291" s="144">
        <f>+'8部'!L17</f>
        <v>0</v>
      </c>
      <c r="J291" s="146">
        <f>+'8部'!M17</f>
        <v>10</v>
      </c>
      <c r="K291" s="190">
        <f>_xlfn.RANK.EQ(P289,$P$270:$P$302)</f>
        <v>5</v>
      </c>
      <c r="L291" s="144">
        <f>+D291+H291</f>
        <v>8</v>
      </c>
      <c r="M291" s="144">
        <f>+E291+I291</f>
        <v>4</v>
      </c>
      <c r="N291" s="146">
        <f>+F291+J291</f>
        <v>23</v>
      </c>
      <c r="P291">
        <f>+L293*100+N293</f>
        <v>513</v>
      </c>
    </row>
    <row r="292" spans="1:16" ht="18" customHeight="1" x14ac:dyDescent="0.15">
      <c r="B292" s="163"/>
      <c r="C292" s="165"/>
      <c r="D292" s="72"/>
      <c r="E292" s="72"/>
      <c r="F292" s="168"/>
      <c r="G292" s="187"/>
      <c r="H292" s="188"/>
      <c r="I292" s="172"/>
      <c r="J292" s="178"/>
      <c r="K292" s="189"/>
      <c r="L292" s="172"/>
      <c r="M292" s="172"/>
      <c r="N292" s="178"/>
    </row>
    <row r="293" spans="1:16" ht="18" customHeight="1" x14ac:dyDescent="0.15">
      <c r="B293" s="186" t="s">
        <v>65</v>
      </c>
      <c r="C293" s="165" t="s">
        <v>101</v>
      </c>
      <c r="D293" s="72">
        <v>3</v>
      </c>
      <c r="E293" s="72">
        <v>5</v>
      </c>
      <c r="F293" s="168">
        <v>7</v>
      </c>
      <c r="G293" s="187">
        <f>+'8部'!N19</f>
        <v>2</v>
      </c>
      <c r="H293" s="188">
        <f>+'8部'!K19</f>
        <v>2</v>
      </c>
      <c r="I293" s="172">
        <f>+'8部'!L19</f>
        <v>2</v>
      </c>
      <c r="J293" s="178">
        <f>+'8部'!M19</f>
        <v>6</v>
      </c>
      <c r="K293" s="189">
        <f t="shared" ref="K293" si="195">_xlfn.RANK.EQ(P291,$P$270:$P$302)</f>
        <v>6</v>
      </c>
      <c r="L293" s="172">
        <f t="shared" ref="L293" si="196">+D293+H293</f>
        <v>5</v>
      </c>
      <c r="M293" s="172">
        <f t="shared" ref="M293" si="197">+E293+I293</f>
        <v>7</v>
      </c>
      <c r="N293" s="178">
        <f t="shared" ref="N293" si="198">+F293+J293</f>
        <v>13</v>
      </c>
      <c r="P293">
        <f>+L295*100+N295</f>
        <v>413</v>
      </c>
    </row>
    <row r="294" spans="1:16" ht="18" customHeight="1" x14ac:dyDescent="0.15">
      <c r="B294" s="186"/>
      <c r="C294" s="165"/>
      <c r="D294" s="72"/>
      <c r="E294" s="72"/>
      <c r="F294" s="168"/>
      <c r="G294" s="187"/>
      <c r="H294" s="188"/>
      <c r="I294" s="172"/>
      <c r="J294" s="178"/>
      <c r="K294" s="189"/>
      <c r="L294" s="172"/>
      <c r="M294" s="172"/>
      <c r="N294" s="178"/>
    </row>
    <row r="295" spans="1:16" ht="18" customHeight="1" x14ac:dyDescent="0.15">
      <c r="B295" s="186" t="s">
        <v>66</v>
      </c>
      <c r="C295" s="165" t="s">
        <v>102</v>
      </c>
      <c r="D295" s="72">
        <v>2</v>
      </c>
      <c r="E295" s="72">
        <v>6</v>
      </c>
      <c r="F295" s="168">
        <v>7</v>
      </c>
      <c r="G295" s="187">
        <f>+'8部'!N21</f>
        <v>2</v>
      </c>
      <c r="H295" s="188">
        <f>+'8部'!K21</f>
        <v>2</v>
      </c>
      <c r="I295" s="172">
        <f>+'8部'!L21</f>
        <v>2</v>
      </c>
      <c r="J295" s="178">
        <f>+'8部'!M21</f>
        <v>6</v>
      </c>
      <c r="K295" s="189">
        <f t="shared" ref="K295" si="199">_xlfn.RANK.EQ(P293,$P$270:$P$302)</f>
        <v>7</v>
      </c>
      <c r="L295" s="172">
        <f t="shared" ref="L295" si="200">+D295+H295</f>
        <v>4</v>
      </c>
      <c r="M295" s="172">
        <f t="shared" ref="M295" si="201">+E295+I295</f>
        <v>8</v>
      </c>
      <c r="N295" s="178">
        <f t="shared" ref="N295" si="202">+F295+J295</f>
        <v>13</v>
      </c>
      <c r="P295">
        <f>+L297*100+N297</f>
        <v>312</v>
      </c>
    </row>
    <row r="296" spans="1:16" ht="18" customHeight="1" x14ac:dyDescent="0.15">
      <c r="B296" s="186"/>
      <c r="C296" s="165"/>
      <c r="D296" s="72"/>
      <c r="E296" s="72"/>
      <c r="F296" s="168"/>
      <c r="G296" s="187"/>
      <c r="H296" s="188"/>
      <c r="I296" s="172"/>
      <c r="J296" s="178"/>
      <c r="K296" s="189"/>
      <c r="L296" s="172"/>
      <c r="M296" s="172"/>
      <c r="N296" s="178"/>
    </row>
    <row r="297" spans="1:16" ht="18" customHeight="1" x14ac:dyDescent="0.15">
      <c r="B297" s="186" t="s">
        <v>68</v>
      </c>
      <c r="C297" s="165" t="s">
        <v>103</v>
      </c>
      <c r="D297" s="72">
        <v>1</v>
      </c>
      <c r="E297" s="72">
        <v>7</v>
      </c>
      <c r="F297" s="168">
        <v>6</v>
      </c>
      <c r="G297" s="187">
        <f>+'8部'!N23</f>
        <v>2</v>
      </c>
      <c r="H297" s="188">
        <f>+'8部'!K23</f>
        <v>2</v>
      </c>
      <c r="I297" s="172">
        <f>+'8部'!L23</f>
        <v>2</v>
      </c>
      <c r="J297" s="178">
        <f>+'8部'!M23</f>
        <v>6</v>
      </c>
      <c r="K297" s="189">
        <f t="shared" ref="K297" si="203">_xlfn.RANK.EQ(P295,$P$270:$P$302)</f>
        <v>8</v>
      </c>
      <c r="L297" s="172">
        <f t="shared" ref="L297" si="204">+D297+H297</f>
        <v>3</v>
      </c>
      <c r="M297" s="172">
        <f t="shared" ref="M297" si="205">+E297+I297</f>
        <v>9</v>
      </c>
      <c r="N297" s="178">
        <f t="shared" ref="N297" si="206">+F297+J297</f>
        <v>12</v>
      </c>
      <c r="P297">
        <f t="shared" ref="P297" si="207">+L299*100+N299</f>
        <v>107</v>
      </c>
    </row>
    <row r="298" spans="1:16" ht="18" customHeight="1" x14ac:dyDescent="0.15">
      <c r="B298" s="186"/>
      <c r="C298" s="165"/>
      <c r="D298" s="72"/>
      <c r="E298" s="72"/>
      <c r="F298" s="168"/>
      <c r="G298" s="187"/>
      <c r="H298" s="188"/>
      <c r="I298" s="172"/>
      <c r="J298" s="178"/>
      <c r="K298" s="189"/>
      <c r="L298" s="172"/>
      <c r="M298" s="172"/>
      <c r="N298" s="178"/>
    </row>
    <row r="299" spans="1:16" ht="18" customHeight="1" x14ac:dyDescent="0.15">
      <c r="B299" s="186" t="s">
        <v>64</v>
      </c>
      <c r="C299" s="165" t="s">
        <v>104</v>
      </c>
      <c r="D299" s="72">
        <v>1</v>
      </c>
      <c r="E299" s="72">
        <v>7</v>
      </c>
      <c r="F299" s="168">
        <v>5</v>
      </c>
      <c r="G299" s="187">
        <f>+'8部'!N25</f>
        <v>5</v>
      </c>
      <c r="H299" s="188">
        <f>+'8部'!K25</f>
        <v>0</v>
      </c>
      <c r="I299" s="172">
        <f>+'8部'!L25</f>
        <v>4</v>
      </c>
      <c r="J299" s="178">
        <f>+'8部'!M25</f>
        <v>2</v>
      </c>
      <c r="K299" s="189">
        <f t="shared" ref="K299" si="208">_xlfn.RANK.EQ(P297,$P$270:$P$302)</f>
        <v>9</v>
      </c>
      <c r="L299" s="172">
        <f t="shared" ref="L299" si="209">+D299+H299</f>
        <v>1</v>
      </c>
      <c r="M299" s="172">
        <f t="shared" ref="M299" si="210">+E299+I299</f>
        <v>11</v>
      </c>
      <c r="N299" s="178">
        <f t="shared" ref="N299" si="211">+F299+J299</f>
        <v>7</v>
      </c>
      <c r="P299">
        <f t="shared" ref="P299" si="212">+L301*100+N301</f>
        <v>0</v>
      </c>
    </row>
    <row r="300" spans="1:16" ht="18" customHeight="1" thickBot="1" x14ac:dyDescent="0.2">
      <c r="B300" s="194"/>
      <c r="C300" s="166"/>
      <c r="D300" s="167"/>
      <c r="E300" s="167"/>
      <c r="F300" s="169"/>
      <c r="G300" s="191"/>
      <c r="H300" s="192"/>
      <c r="I300" s="173"/>
      <c r="J300" s="179"/>
      <c r="K300" s="193"/>
      <c r="L300" s="173"/>
      <c r="M300" s="173"/>
      <c r="N300" s="179"/>
    </row>
    <row r="301" spans="1:16" ht="18" customHeight="1" x14ac:dyDescent="0.15">
      <c r="B301" s="141"/>
      <c r="C301" s="142"/>
      <c r="D301" s="142"/>
      <c r="E301" s="142"/>
      <c r="F301" s="142"/>
      <c r="G301" s="140"/>
      <c r="H301" s="140"/>
      <c r="I301" s="140"/>
      <c r="J301" s="140"/>
      <c r="K301" s="140"/>
      <c r="L301" s="140"/>
      <c r="M301" s="140"/>
      <c r="N301" s="140"/>
      <c r="P301">
        <f t="shared" ref="P301" si="213">+L303*100+N303</f>
        <v>0</v>
      </c>
    </row>
    <row r="302" spans="1:16" ht="18" customHeight="1" x14ac:dyDescent="0.15">
      <c r="B302" s="141"/>
      <c r="C302" s="142"/>
      <c r="D302" s="142"/>
      <c r="E302" s="142"/>
      <c r="F302" s="142"/>
      <c r="G302" s="140"/>
      <c r="H302" s="140"/>
      <c r="I302" s="140"/>
      <c r="J302" s="140"/>
      <c r="K302" s="140"/>
      <c r="L302" s="140"/>
      <c r="M302" s="140"/>
      <c r="N302" s="140"/>
    </row>
    <row r="303" spans="1:16" x14ac:dyDescent="0.15">
      <c r="B303" s="141"/>
      <c r="C303" s="142"/>
      <c r="D303" s="142"/>
      <c r="E303" s="142"/>
      <c r="F303" s="142"/>
      <c r="G303" s="140"/>
      <c r="H303" s="140"/>
      <c r="I303" s="140"/>
      <c r="J303" s="140"/>
      <c r="K303" s="140"/>
      <c r="L303" s="140"/>
      <c r="M303" s="140"/>
      <c r="N303" s="140"/>
    </row>
    <row r="304" spans="1:16" x14ac:dyDescent="0.15">
      <c r="B304" s="141"/>
      <c r="C304" s="142"/>
      <c r="D304" s="142"/>
      <c r="E304" s="142"/>
      <c r="F304" s="142"/>
      <c r="G304" s="140"/>
      <c r="H304" s="140"/>
      <c r="I304" s="140"/>
      <c r="J304" s="140"/>
      <c r="K304" s="140"/>
      <c r="L304" s="140"/>
      <c r="M304" s="140"/>
      <c r="N304" s="140"/>
    </row>
    <row r="306" spans="1:14" s="37" customFormat="1" ht="19.899999999999999" customHeight="1" x14ac:dyDescent="0.1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</row>
    <row r="307" spans="1:14" s="35" customFormat="1" ht="64.900000000000006" customHeight="1" x14ac:dyDescent="0.1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</row>
    <row r="308" spans="1:14" s="35" customFormat="1" ht="13.35" customHeight="1" x14ac:dyDescent="0.15">
      <c r="A308" s="37"/>
      <c r="B308" s="37"/>
      <c r="C308" s="140"/>
      <c r="D308" s="140"/>
      <c r="E308" s="140"/>
      <c r="F308" s="140"/>
      <c r="G308" s="140"/>
      <c r="H308" s="140"/>
      <c r="I308" s="140"/>
      <c r="J308" s="140"/>
      <c r="K308" s="140"/>
      <c r="L308" s="140"/>
      <c r="M308" s="140"/>
      <c r="N308" s="140"/>
    </row>
    <row r="309" spans="1:14" s="35" customFormat="1" ht="13.35" customHeight="1" x14ac:dyDescent="0.15">
      <c r="B309" s="38"/>
      <c r="C309" s="39"/>
      <c r="D309" s="40"/>
      <c r="E309" s="40"/>
      <c r="F309" s="39"/>
      <c r="G309" s="39"/>
      <c r="H309" s="40"/>
      <c r="I309" s="40"/>
      <c r="J309" s="39"/>
      <c r="K309" s="39"/>
      <c r="L309" s="40"/>
      <c r="M309" s="40"/>
      <c r="N309" s="39"/>
    </row>
    <row r="310" spans="1:14" s="35" customFormat="1" ht="13.35" customHeight="1" x14ac:dyDescent="0.15">
      <c r="B310" s="214"/>
      <c r="C310" s="142"/>
      <c r="D310" s="142"/>
      <c r="E310" s="142"/>
      <c r="F310" s="142"/>
      <c r="G310" s="140"/>
      <c r="H310" s="140"/>
      <c r="I310" s="140"/>
      <c r="J310" s="140"/>
      <c r="K310" s="140"/>
      <c r="L310" s="140"/>
      <c r="M310" s="140"/>
      <c r="N310" s="140"/>
    </row>
    <row r="311" spans="1:14" s="35" customFormat="1" ht="13.35" customHeight="1" x14ac:dyDescent="0.15">
      <c r="B311" s="214"/>
      <c r="C311" s="142"/>
      <c r="D311" s="142"/>
      <c r="E311" s="142"/>
      <c r="F311" s="142"/>
      <c r="G311" s="140"/>
      <c r="H311" s="140"/>
      <c r="I311" s="140"/>
      <c r="J311" s="140"/>
      <c r="K311" s="140"/>
      <c r="L311" s="140"/>
      <c r="M311" s="140"/>
      <c r="N311" s="140"/>
    </row>
    <row r="312" spans="1:14" s="35" customFormat="1" ht="13.35" customHeight="1" x14ac:dyDescent="0.15">
      <c r="B312" s="141"/>
      <c r="C312" s="142"/>
      <c r="D312" s="142"/>
      <c r="E312" s="142"/>
      <c r="F312" s="142"/>
      <c r="G312" s="140"/>
      <c r="H312" s="140"/>
      <c r="I312" s="140"/>
      <c r="J312" s="140"/>
      <c r="K312" s="140"/>
      <c r="L312" s="140"/>
      <c r="M312" s="140"/>
      <c r="N312" s="140"/>
    </row>
    <row r="313" spans="1:14" s="35" customFormat="1" ht="13.35" customHeight="1" x14ac:dyDescent="0.15">
      <c r="B313" s="141"/>
      <c r="C313" s="142"/>
      <c r="D313" s="142"/>
      <c r="E313" s="142"/>
      <c r="F313" s="142"/>
      <c r="G313" s="140"/>
      <c r="H313" s="140"/>
      <c r="I313" s="140"/>
      <c r="J313" s="140"/>
      <c r="K313" s="140"/>
      <c r="L313" s="140"/>
      <c r="M313" s="140"/>
      <c r="N313" s="140"/>
    </row>
    <row r="314" spans="1:14" s="35" customFormat="1" ht="13.35" customHeight="1" x14ac:dyDescent="0.15">
      <c r="B314" s="141"/>
      <c r="C314" s="142"/>
      <c r="D314" s="142"/>
      <c r="E314" s="142"/>
      <c r="F314" s="142"/>
      <c r="G314" s="140"/>
      <c r="H314" s="140"/>
      <c r="I314" s="140"/>
      <c r="J314" s="140"/>
      <c r="K314" s="140"/>
      <c r="L314" s="140"/>
      <c r="M314" s="140"/>
      <c r="N314" s="140"/>
    </row>
    <row r="315" spans="1:14" s="35" customFormat="1" ht="13.35" customHeight="1" x14ac:dyDescent="0.15">
      <c r="B315" s="141"/>
      <c r="C315" s="142"/>
      <c r="D315" s="142"/>
      <c r="E315" s="142"/>
      <c r="F315" s="142"/>
      <c r="G315" s="140"/>
      <c r="H315" s="140"/>
      <c r="I315" s="140"/>
      <c r="J315" s="140"/>
      <c r="K315" s="140"/>
      <c r="L315" s="140"/>
      <c r="M315" s="140"/>
      <c r="N315" s="140"/>
    </row>
    <row r="316" spans="1:14" s="35" customFormat="1" ht="13.35" customHeight="1" x14ac:dyDescent="0.15">
      <c r="B316" s="141"/>
      <c r="C316" s="142"/>
      <c r="D316" s="142"/>
      <c r="E316" s="142"/>
      <c r="F316" s="142"/>
      <c r="G316" s="140"/>
      <c r="H316" s="140"/>
      <c r="I316" s="140"/>
      <c r="J316" s="140"/>
      <c r="K316" s="140"/>
      <c r="L316" s="140"/>
      <c r="M316" s="140"/>
      <c r="N316" s="140"/>
    </row>
    <row r="317" spans="1:14" s="35" customFormat="1" ht="13.35" customHeight="1" x14ac:dyDescent="0.15">
      <c r="B317" s="141"/>
      <c r="C317" s="142"/>
      <c r="D317" s="142"/>
      <c r="E317" s="142"/>
      <c r="F317" s="142"/>
      <c r="G317" s="140"/>
      <c r="H317" s="140"/>
      <c r="I317" s="140"/>
      <c r="J317" s="140"/>
      <c r="K317" s="140"/>
      <c r="L317" s="140"/>
      <c r="M317" s="140"/>
      <c r="N317" s="140"/>
    </row>
    <row r="318" spans="1:14" s="35" customFormat="1" ht="13.35" customHeight="1" x14ac:dyDescent="0.15">
      <c r="B318" s="141"/>
      <c r="C318" s="142"/>
      <c r="D318" s="142"/>
      <c r="E318" s="142"/>
      <c r="F318" s="142"/>
      <c r="G318" s="140"/>
      <c r="H318" s="140"/>
      <c r="I318" s="140"/>
      <c r="J318" s="140"/>
      <c r="K318" s="140"/>
      <c r="L318" s="140"/>
      <c r="M318" s="140"/>
      <c r="N318" s="140"/>
    </row>
    <row r="319" spans="1:14" s="35" customFormat="1" ht="13.35" customHeight="1" x14ac:dyDescent="0.15">
      <c r="B319" s="141"/>
      <c r="C319" s="142"/>
      <c r="D319" s="142"/>
      <c r="E319" s="142"/>
      <c r="F319" s="142"/>
      <c r="G319" s="140"/>
      <c r="H319" s="140"/>
      <c r="I319" s="140"/>
      <c r="J319" s="140"/>
      <c r="K319" s="140"/>
      <c r="L319" s="140"/>
      <c r="M319" s="140"/>
      <c r="N319" s="140"/>
    </row>
    <row r="320" spans="1:14" s="35" customFormat="1" ht="13.35" customHeight="1" x14ac:dyDescent="0.15">
      <c r="B320" s="141"/>
      <c r="C320" s="142"/>
      <c r="D320" s="142"/>
      <c r="E320" s="142"/>
      <c r="F320" s="142"/>
      <c r="G320" s="140"/>
      <c r="H320" s="140"/>
      <c r="I320" s="140"/>
      <c r="J320" s="140"/>
      <c r="K320" s="140"/>
      <c r="L320" s="140"/>
      <c r="M320" s="140"/>
      <c r="N320" s="140"/>
    </row>
    <row r="321" spans="1:14" s="35" customFormat="1" ht="13.35" customHeight="1" x14ac:dyDescent="0.15">
      <c r="B321" s="141"/>
      <c r="C321" s="142"/>
      <c r="D321" s="142"/>
      <c r="E321" s="142"/>
      <c r="F321" s="142"/>
      <c r="G321" s="140"/>
      <c r="H321" s="140"/>
      <c r="I321" s="140"/>
      <c r="J321" s="140"/>
      <c r="K321" s="140"/>
      <c r="L321" s="140"/>
      <c r="M321" s="140"/>
      <c r="N321" s="140"/>
    </row>
    <row r="322" spans="1:14" s="35" customFormat="1" x14ac:dyDescent="0.15">
      <c r="B322" s="141"/>
      <c r="C322" s="142"/>
      <c r="D322" s="142"/>
      <c r="E322" s="142"/>
      <c r="F322" s="142"/>
      <c r="G322" s="140"/>
      <c r="H322" s="140"/>
      <c r="I322" s="140"/>
      <c r="J322" s="140"/>
      <c r="K322" s="140"/>
      <c r="L322" s="140"/>
      <c r="M322" s="140"/>
      <c r="N322" s="140"/>
    </row>
    <row r="323" spans="1:14" s="35" customFormat="1" x14ac:dyDescent="0.15">
      <c r="B323" s="141"/>
      <c r="C323" s="142"/>
      <c r="D323" s="142"/>
      <c r="E323" s="142"/>
      <c r="F323" s="142"/>
      <c r="G323" s="140"/>
      <c r="H323" s="140"/>
      <c r="I323" s="140"/>
      <c r="J323" s="140"/>
      <c r="K323" s="140"/>
      <c r="L323" s="140"/>
      <c r="M323" s="140"/>
      <c r="N323" s="140"/>
    </row>
    <row r="324" spans="1:14" s="35" customFormat="1" x14ac:dyDescent="0.15"/>
    <row r="325" spans="1:14" s="35" customFormat="1" x14ac:dyDescent="0.15"/>
    <row r="326" spans="1:14" s="35" customFormat="1" x14ac:dyDescent="0.15"/>
    <row r="327" spans="1:14" x14ac:dyDescent="0.1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</row>
    <row r="328" spans="1:14" x14ac:dyDescent="0.1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</row>
  </sheetData>
  <mergeCells count="1606">
    <mergeCell ref="C2:F2"/>
    <mergeCell ref="G2:J2"/>
    <mergeCell ref="K2:N2"/>
    <mergeCell ref="C1:J1"/>
    <mergeCell ref="C38:J39"/>
    <mergeCell ref="C76:J77"/>
    <mergeCell ref="C113:J115"/>
    <mergeCell ref="C153:J153"/>
    <mergeCell ref="C193:J193"/>
    <mergeCell ref="C231:J231"/>
    <mergeCell ref="C269:J269"/>
    <mergeCell ref="L322:L323"/>
    <mergeCell ref="M322:M323"/>
    <mergeCell ref="N322:N323"/>
    <mergeCell ref="G322:G323"/>
    <mergeCell ref="H322:H323"/>
    <mergeCell ref="I322:I323"/>
    <mergeCell ref="J322:J323"/>
    <mergeCell ref="K322:K323"/>
    <mergeCell ref="L314:L315"/>
    <mergeCell ref="M314:M315"/>
    <mergeCell ref="N314:N315"/>
    <mergeCell ref="L310:L311"/>
    <mergeCell ref="M310:M311"/>
    <mergeCell ref="N310:N311"/>
    <mergeCell ref="L303:L304"/>
    <mergeCell ref="M303:M304"/>
    <mergeCell ref="N303:N304"/>
    <mergeCell ref="C308:F308"/>
    <mergeCell ref="G308:J308"/>
    <mergeCell ref="K308:N308"/>
    <mergeCell ref="G303:G304"/>
    <mergeCell ref="B322:B323"/>
    <mergeCell ref="C322:C323"/>
    <mergeCell ref="D322:D323"/>
    <mergeCell ref="E322:E323"/>
    <mergeCell ref="F322:F323"/>
    <mergeCell ref="L318:L319"/>
    <mergeCell ref="M318:M319"/>
    <mergeCell ref="N318:N319"/>
    <mergeCell ref="B320:B321"/>
    <mergeCell ref="C320:C321"/>
    <mergeCell ref="D320:D321"/>
    <mergeCell ref="E320:E321"/>
    <mergeCell ref="F320:F321"/>
    <mergeCell ref="G320:G321"/>
    <mergeCell ref="H320:H321"/>
    <mergeCell ref="I320:I321"/>
    <mergeCell ref="J320:J321"/>
    <mergeCell ref="K320:K321"/>
    <mergeCell ref="L320:L321"/>
    <mergeCell ref="M320:M321"/>
    <mergeCell ref="N320:N321"/>
    <mergeCell ref="G318:G319"/>
    <mergeCell ref="H318:H319"/>
    <mergeCell ref="I318:I319"/>
    <mergeCell ref="J318:J319"/>
    <mergeCell ref="K318:K319"/>
    <mergeCell ref="B318:B319"/>
    <mergeCell ref="C318:C319"/>
    <mergeCell ref="D318:D319"/>
    <mergeCell ref="E318:E319"/>
    <mergeCell ref="F318:F319"/>
    <mergeCell ref="B316:B317"/>
    <mergeCell ref="C316:C317"/>
    <mergeCell ref="D316:D317"/>
    <mergeCell ref="E316:E317"/>
    <mergeCell ref="F316:F317"/>
    <mergeCell ref="G316:G317"/>
    <mergeCell ref="H316:H317"/>
    <mergeCell ref="I316:I317"/>
    <mergeCell ref="J316:J317"/>
    <mergeCell ref="K316:K317"/>
    <mergeCell ref="L316:L317"/>
    <mergeCell ref="M316:M317"/>
    <mergeCell ref="N316:N317"/>
    <mergeCell ref="G314:G315"/>
    <mergeCell ref="H314:H315"/>
    <mergeCell ref="I314:I315"/>
    <mergeCell ref="J314:J315"/>
    <mergeCell ref="K314:K315"/>
    <mergeCell ref="B314:B315"/>
    <mergeCell ref="C314:C315"/>
    <mergeCell ref="D314:D315"/>
    <mergeCell ref="E314:E315"/>
    <mergeCell ref="F314:F315"/>
    <mergeCell ref="B312:B313"/>
    <mergeCell ref="C312:C313"/>
    <mergeCell ref="D312:D313"/>
    <mergeCell ref="E312:E313"/>
    <mergeCell ref="F312:F313"/>
    <mergeCell ref="G312:G313"/>
    <mergeCell ref="H312:H313"/>
    <mergeCell ref="I312:I313"/>
    <mergeCell ref="J312:J313"/>
    <mergeCell ref="K312:K313"/>
    <mergeCell ref="L312:L313"/>
    <mergeCell ref="M312:M313"/>
    <mergeCell ref="N312:N313"/>
    <mergeCell ref="G310:G311"/>
    <mergeCell ref="H310:H311"/>
    <mergeCell ref="I310:I311"/>
    <mergeCell ref="J310:J311"/>
    <mergeCell ref="K310:K311"/>
    <mergeCell ref="B310:B311"/>
    <mergeCell ref="C310:C311"/>
    <mergeCell ref="D310:D311"/>
    <mergeCell ref="E310:E311"/>
    <mergeCell ref="F310:F311"/>
    <mergeCell ref="H303:H304"/>
    <mergeCell ref="I303:I304"/>
    <mergeCell ref="J303:J304"/>
    <mergeCell ref="K303:K304"/>
    <mergeCell ref="B303:B304"/>
    <mergeCell ref="C303:C304"/>
    <mergeCell ref="D303:D304"/>
    <mergeCell ref="E303:E304"/>
    <mergeCell ref="F303:F304"/>
    <mergeCell ref="L299:L300"/>
    <mergeCell ref="M299:M300"/>
    <mergeCell ref="N299:N300"/>
    <mergeCell ref="B301:B302"/>
    <mergeCell ref="C301:C302"/>
    <mergeCell ref="D301:D302"/>
    <mergeCell ref="E301:E302"/>
    <mergeCell ref="F301:F302"/>
    <mergeCell ref="G301:G302"/>
    <mergeCell ref="H301:H302"/>
    <mergeCell ref="I301:I302"/>
    <mergeCell ref="J301:J302"/>
    <mergeCell ref="K301:K302"/>
    <mergeCell ref="L301:L302"/>
    <mergeCell ref="M301:M302"/>
    <mergeCell ref="N301:N302"/>
    <mergeCell ref="G299:G300"/>
    <mergeCell ref="H299:H300"/>
    <mergeCell ref="I299:I300"/>
    <mergeCell ref="J299:J300"/>
    <mergeCell ref="K299:K300"/>
    <mergeCell ref="B299:B300"/>
    <mergeCell ref="C299:C300"/>
    <mergeCell ref="D299:D300"/>
    <mergeCell ref="E299:E300"/>
    <mergeCell ref="F299:F300"/>
    <mergeCell ref="L295:L296"/>
    <mergeCell ref="M295:M296"/>
    <mergeCell ref="N295:N296"/>
    <mergeCell ref="B297:B298"/>
    <mergeCell ref="C297:C298"/>
    <mergeCell ref="D297:D298"/>
    <mergeCell ref="E297:E298"/>
    <mergeCell ref="F297:F298"/>
    <mergeCell ref="G297:G298"/>
    <mergeCell ref="H297:H298"/>
    <mergeCell ref="I297:I298"/>
    <mergeCell ref="J297:J298"/>
    <mergeCell ref="K297:K298"/>
    <mergeCell ref="L297:L298"/>
    <mergeCell ref="M297:M298"/>
    <mergeCell ref="N297:N298"/>
    <mergeCell ref="G295:G296"/>
    <mergeCell ref="H295:H296"/>
    <mergeCell ref="I295:I296"/>
    <mergeCell ref="J295:J296"/>
    <mergeCell ref="K295:K296"/>
    <mergeCell ref="B295:B296"/>
    <mergeCell ref="C295:C296"/>
    <mergeCell ref="D295:D296"/>
    <mergeCell ref="E295:E296"/>
    <mergeCell ref="F295:F296"/>
    <mergeCell ref="L291:L292"/>
    <mergeCell ref="M291:M292"/>
    <mergeCell ref="N291:N292"/>
    <mergeCell ref="B293:B294"/>
    <mergeCell ref="C293:C294"/>
    <mergeCell ref="D293:D294"/>
    <mergeCell ref="E293:E294"/>
    <mergeCell ref="F293:F294"/>
    <mergeCell ref="G293:G294"/>
    <mergeCell ref="H293:H294"/>
    <mergeCell ref="I293:I294"/>
    <mergeCell ref="J293:J294"/>
    <mergeCell ref="K293:K294"/>
    <mergeCell ref="L293:L294"/>
    <mergeCell ref="M293:M294"/>
    <mergeCell ref="N293:N294"/>
    <mergeCell ref="G291:G292"/>
    <mergeCell ref="H291:H292"/>
    <mergeCell ref="I291:I292"/>
    <mergeCell ref="J291:J292"/>
    <mergeCell ref="K291:K292"/>
    <mergeCell ref="B291:B292"/>
    <mergeCell ref="C291:C292"/>
    <mergeCell ref="D291:D292"/>
    <mergeCell ref="E291:E292"/>
    <mergeCell ref="F291:F292"/>
    <mergeCell ref="L284:L285"/>
    <mergeCell ref="M284:M285"/>
    <mergeCell ref="N284:N285"/>
    <mergeCell ref="C289:F289"/>
    <mergeCell ref="G289:J289"/>
    <mergeCell ref="K289:N289"/>
    <mergeCell ref="G284:G285"/>
    <mergeCell ref="H284:H285"/>
    <mergeCell ref="I284:I285"/>
    <mergeCell ref="J284:J285"/>
    <mergeCell ref="K284:K285"/>
    <mergeCell ref="B284:B285"/>
    <mergeCell ref="C284:C285"/>
    <mergeCell ref="D284:D285"/>
    <mergeCell ref="E284:E285"/>
    <mergeCell ref="F284:F285"/>
    <mergeCell ref="L280:L281"/>
    <mergeCell ref="M280:M281"/>
    <mergeCell ref="N280:N281"/>
    <mergeCell ref="B282:B283"/>
    <mergeCell ref="C282:C283"/>
    <mergeCell ref="D282:D283"/>
    <mergeCell ref="E282:E283"/>
    <mergeCell ref="F282:F283"/>
    <mergeCell ref="G282:G283"/>
    <mergeCell ref="H282:H283"/>
    <mergeCell ref="I282:I283"/>
    <mergeCell ref="J282:J283"/>
    <mergeCell ref="K282:K283"/>
    <mergeCell ref="L282:L283"/>
    <mergeCell ref="M282:M283"/>
    <mergeCell ref="N282:N283"/>
    <mergeCell ref="G280:G281"/>
    <mergeCell ref="H280:H281"/>
    <mergeCell ref="I280:I281"/>
    <mergeCell ref="J280:J281"/>
    <mergeCell ref="K280:K281"/>
    <mergeCell ref="B280:B281"/>
    <mergeCell ref="C280:C281"/>
    <mergeCell ref="D280:D281"/>
    <mergeCell ref="E280:E281"/>
    <mergeCell ref="F280:F281"/>
    <mergeCell ref="L276:L277"/>
    <mergeCell ref="M276:M277"/>
    <mergeCell ref="N276:N277"/>
    <mergeCell ref="B278:B279"/>
    <mergeCell ref="C278:C279"/>
    <mergeCell ref="D278:D279"/>
    <mergeCell ref="E278:E279"/>
    <mergeCell ref="F278:F279"/>
    <mergeCell ref="G278:G279"/>
    <mergeCell ref="H278:H279"/>
    <mergeCell ref="I278:I279"/>
    <mergeCell ref="J278:J279"/>
    <mergeCell ref="K278:K279"/>
    <mergeCell ref="L278:L279"/>
    <mergeCell ref="M278:M279"/>
    <mergeCell ref="N278:N279"/>
    <mergeCell ref="G276:G277"/>
    <mergeCell ref="H276:H277"/>
    <mergeCell ref="I276:I277"/>
    <mergeCell ref="J276:J277"/>
    <mergeCell ref="K276:K277"/>
    <mergeCell ref="B276:B277"/>
    <mergeCell ref="C276:C277"/>
    <mergeCell ref="D276:D277"/>
    <mergeCell ref="E276:E277"/>
    <mergeCell ref="F276:F277"/>
    <mergeCell ref="L272:L273"/>
    <mergeCell ref="M272:M273"/>
    <mergeCell ref="N272:N273"/>
    <mergeCell ref="B274:B275"/>
    <mergeCell ref="C274:C275"/>
    <mergeCell ref="D274:D275"/>
    <mergeCell ref="E274:E275"/>
    <mergeCell ref="F274:F275"/>
    <mergeCell ref="G274:G275"/>
    <mergeCell ref="H274:H275"/>
    <mergeCell ref="I274:I275"/>
    <mergeCell ref="J274:J275"/>
    <mergeCell ref="K274:K275"/>
    <mergeCell ref="L274:L275"/>
    <mergeCell ref="M274:M275"/>
    <mergeCell ref="N274:N275"/>
    <mergeCell ref="G272:G273"/>
    <mergeCell ref="H272:H273"/>
    <mergeCell ref="I272:I273"/>
    <mergeCell ref="J272:J273"/>
    <mergeCell ref="K272:K273"/>
    <mergeCell ref="B272:B273"/>
    <mergeCell ref="C272:C273"/>
    <mergeCell ref="D272:D273"/>
    <mergeCell ref="E272:E273"/>
    <mergeCell ref="F272:F273"/>
    <mergeCell ref="L265:L266"/>
    <mergeCell ref="M265:M266"/>
    <mergeCell ref="N265:N266"/>
    <mergeCell ref="C270:F270"/>
    <mergeCell ref="G270:J270"/>
    <mergeCell ref="K270:N270"/>
    <mergeCell ref="G265:G266"/>
    <mergeCell ref="H265:H266"/>
    <mergeCell ref="I265:I266"/>
    <mergeCell ref="J265:J266"/>
    <mergeCell ref="K265:K266"/>
    <mergeCell ref="B265:B266"/>
    <mergeCell ref="C265:C266"/>
    <mergeCell ref="D265:D266"/>
    <mergeCell ref="E265:E266"/>
    <mergeCell ref="F265:F266"/>
    <mergeCell ref="L261:L262"/>
    <mergeCell ref="M261:M262"/>
    <mergeCell ref="N261:N262"/>
    <mergeCell ref="B263:B264"/>
    <mergeCell ref="C263:C264"/>
    <mergeCell ref="D263:D264"/>
    <mergeCell ref="E263:E264"/>
    <mergeCell ref="F263:F264"/>
    <mergeCell ref="G263:G264"/>
    <mergeCell ref="H263:H264"/>
    <mergeCell ref="I263:I264"/>
    <mergeCell ref="J263:J264"/>
    <mergeCell ref="K263:K264"/>
    <mergeCell ref="L263:L264"/>
    <mergeCell ref="M263:M264"/>
    <mergeCell ref="N263:N264"/>
    <mergeCell ref="G261:G262"/>
    <mergeCell ref="H261:H262"/>
    <mergeCell ref="I261:I262"/>
    <mergeCell ref="J261:J262"/>
    <mergeCell ref="K261:K262"/>
    <mergeCell ref="B261:B262"/>
    <mergeCell ref="C261:C262"/>
    <mergeCell ref="D261:D262"/>
    <mergeCell ref="E261:E262"/>
    <mergeCell ref="F261:F262"/>
    <mergeCell ref="L257:L258"/>
    <mergeCell ref="M257:M258"/>
    <mergeCell ref="N257:N258"/>
    <mergeCell ref="B259:B260"/>
    <mergeCell ref="C259:C260"/>
    <mergeCell ref="D259:D260"/>
    <mergeCell ref="E259:E260"/>
    <mergeCell ref="F259:F260"/>
    <mergeCell ref="G259:G260"/>
    <mergeCell ref="H259:H260"/>
    <mergeCell ref="I259:I260"/>
    <mergeCell ref="J259:J260"/>
    <mergeCell ref="K259:K260"/>
    <mergeCell ref="L259:L260"/>
    <mergeCell ref="M259:M260"/>
    <mergeCell ref="N259:N260"/>
    <mergeCell ref="G257:G258"/>
    <mergeCell ref="H257:H258"/>
    <mergeCell ref="I257:I258"/>
    <mergeCell ref="J257:J258"/>
    <mergeCell ref="K257:K258"/>
    <mergeCell ref="B257:B258"/>
    <mergeCell ref="C257:C258"/>
    <mergeCell ref="D257:D258"/>
    <mergeCell ref="E257:E258"/>
    <mergeCell ref="F257:F258"/>
    <mergeCell ref="L253:L254"/>
    <mergeCell ref="M253:M254"/>
    <mergeCell ref="N253:N254"/>
    <mergeCell ref="B255:B256"/>
    <mergeCell ref="C255:C256"/>
    <mergeCell ref="D255:D256"/>
    <mergeCell ref="E255:E256"/>
    <mergeCell ref="F255:F256"/>
    <mergeCell ref="G255:G256"/>
    <mergeCell ref="H255:H256"/>
    <mergeCell ref="I255:I256"/>
    <mergeCell ref="J255:J256"/>
    <mergeCell ref="K255:K256"/>
    <mergeCell ref="L255:L256"/>
    <mergeCell ref="M255:M256"/>
    <mergeCell ref="N255:N256"/>
    <mergeCell ref="G253:G254"/>
    <mergeCell ref="H253:H254"/>
    <mergeCell ref="I253:I254"/>
    <mergeCell ref="J253:J254"/>
    <mergeCell ref="K253:K254"/>
    <mergeCell ref="B253:B254"/>
    <mergeCell ref="C253:C254"/>
    <mergeCell ref="D253:D254"/>
    <mergeCell ref="E253:E254"/>
    <mergeCell ref="F253:F254"/>
    <mergeCell ref="L246:L247"/>
    <mergeCell ref="M246:M247"/>
    <mergeCell ref="N246:N247"/>
    <mergeCell ref="C251:F251"/>
    <mergeCell ref="G251:J251"/>
    <mergeCell ref="K251:N251"/>
    <mergeCell ref="G246:G247"/>
    <mergeCell ref="H246:H247"/>
    <mergeCell ref="I246:I247"/>
    <mergeCell ref="J246:J247"/>
    <mergeCell ref="K246:K247"/>
    <mergeCell ref="B246:B247"/>
    <mergeCell ref="C246:C247"/>
    <mergeCell ref="D246:D247"/>
    <mergeCell ref="E246:E247"/>
    <mergeCell ref="F246:F247"/>
    <mergeCell ref="L242:L243"/>
    <mergeCell ref="M242:M243"/>
    <mergeCell ref="N242:N243"/>
    <mergeCell ref="B244:B245"/>
    <mergeCell ref="C244:C245"/>
    <mergeCell ref="D244:D245"/>
    <mergeCell ref="E244:E245"/>
    <mergeCell ref="F244:F245"/>
    <mergeCell ref="G244:G245"/>
    <mergeCell ref="H244:H245"/>
    <mergeCell ref="I244:I245"/>
    <mergeCell ref="J244:J245"/>
    <mergeCell ref="K244:K245"/>
    <mergeCell ref="L244:L245"/>
    <mergeCell ref="M244:M245"/>
    <mergeCell ref="N244:N245"/>
    <mergeCell ref="G242:G243"/>
    <mergeCell ref="H242:H243"/>
    <mergeCell ref="I242:I243"/>
    <mergeCell ref="J242:J243"/>
    <mergeCell ref="K242:K243"/>
    <mergeCell ref="B242:B243"/>
    <mergeCell ref="C242:C243"/>
    <mergeCell ref="D242:D243"/>
    <mergeCell ref="E242:E243"/>
    <mergeCell ref="F242:F243"/>
    <mergeCell ref="L238:L239"/>
    <mergeCell ref="M238:M239"/>
    <mergeCell ref="N238:N239"/>
    <mergeCell ref="B240:B241"/>
    <mergeCell ref="C240:C241"/>
    <mergeCell ref="D240:D241"/>
    <mergeCell ref="E240:E241"/>
    <mergeCell ref="F240:F241"/>
    <mergeCell ref="G240:G241"/>
    <mergeCell ref="H240:H241"/>
    <mergeCell ref="I240:I241"/>
    <mergeCell ref="J240:J241"/>
    <mergeCell ref="K240:K241"/>
    <mergeCell ref="L240:L241"/>
    <mergeCell ref="M240:M241"/>
    <mergeCell ref="N240:N241"/>
    <mergeCell ref="G238:G239"/>
    <mergeCell ref="H238:H239"/>
    <mergeCell ref="I238:I239"/>
    <mergeCell ref="J238:J239"/>
    <mergeCell ref="K238:K239"/>
    <mergeCell ref="B238:B239"/>
    <mergeCell ref="C238:C239"/>
    <mergeCell ref="D238:D239"/>
    <mergeCell ref="E238:E239"/>
    <mergeCell ref="F238:F239"/>
    <mergeCell ref="L234:L235"/>
    <mergeCell ref="M234:M235"/>
    <mergeCell ref="N234:N235"/>
    <mergeCell ref="B236:B237"/>
    <mergeCell ref="C236:C237"/>
    <mergeCell ref="D236:D237"/>
    <mergeCell ref="E236:E237"/>
    <mergeCell ref="F236:F237"/>
    <mergeCell ref="G236:G237"/>
    <mergeCell ref="H236:H237"/>
    <mergeCell ref="I236:I237"/>
    <mergeCell ref="J236:J237"/>
    <mergeCell ref="K236:K237"/>
    <mergeCell ref="L236:L237"/>
    <mergeCell ref="M236:M237"/>
    <mergeCell ref="N236:N237"/>
    <mergeCell ref="G234:G235"/>
    <mergeCell ref="H234:H235"/>
    <mergeCell ref="I234:I235"/>
    <mergeCell ref="J234:J235"/>
    <mergeCell ref="K234:K235"/>
    <mergeCell ref="B234:B235"/>
    <mergeCell ref="C234:C235"/>
    <mergeCell ref="D234:D235"/>
    <mergeCell ref="E234:E235"/>
    <mergeCell ref="F234:F235"/>
    <mergeCell ref="L227:L228"/>
    <mergeCell ref="M227:M228"/>
    <mergeCell ref="N227:N228"/>
    <mergeCell ref="C232:F232"/>
    <mergeCell ref="G232:J232"/>
    <mergeCell ref="K232:N232"/>
    <mergeCell ref="G227:G228"/>
    <mergeCell ref="H227:H228"/>
    <mergeCell ref="I227:I228"/>
    <mergeCell ref="J227:J228"/>
    <mergeCell ref="K227:K228"/>
    <mergeCell ref="B227:B228"/>
    <mergeCell ref="C227:C228"/>
    <mergeCell ref="D227:D228"/>
    <mergeCell ref="E227:E228"/>
    <mergeCell ref="F227:F228"/>
    <mergeCell ref="L223:L224"/>
    <mergeCell ref="M223:M224"/>
    <mergeCell ref="N223:N224"/>
    <mergeCell ref="B225:B226"/>
    <mergeCell ref="C225:C226"/>
    <mergeCell ref="D225:D226"/>
    <mergeCell ref="E225:E226"/>
    <mergeCell ref="F225:F226"/>
    <mergeCell ref="G225:G226"/>
    <mergeCell ref="H225:H226"/>
    <mergeCell ref="I225:I226"/>
    <mergeCell ref="J225:J226"/>
    <mergeCell ref="K225:K226"/>
    <mergeCell ref="L225:L226"/>
    <mergeCell ref="M225:M226"/>
    <mergeCell ref="N225:N226"/>
    <mergeCell ref="G223:G224"/>
    <mergeCell ref="H223:H224"/>
    <mergeCell ref="I223:I224"/>
    <mergeCell ref="J223:J224"/>
    <mergeCell ref="K223:K224"/>
    <mergeCell ref="B223:B224"/>
    <mergeCell ref="C223:C224"/>
    <mergeCell ref="D223:D224"/>
    <mergeCell ref="E223:E224"/>
    <mergeCell ref="F223:F224"/>
    <mergeCell ref="L219:L220"/>
    <mergeCell ref="M219:M220"/>
    <mergeCell ref="N219:N220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J221:J222"/>
    <mergeCell ref="K221:K222"/>
    <mergeCell ref="L221:L222"/>
    <mergeCell ref="M221:M222"/>
    <mergeCell ref="N221:N222"/>
    <mergeCell ref="G219:G220"/>
    <mergeCell ref="H219:H220"/>
    <mergeCell ref="I219:I220"/>
    <mergeCell ref="J219:J220"/>
    <mergeCell ref="K219:K220"/>
    <mergeCell ref="B219:B220"/>
    <mergeCell ref="C219:C220"/>
    <mergeCell ref="D219:D220"/>
    <mergeCell ref="E219:E220"/>
    <mergeCell ref="F219:F220"/>
    <mergeCell ref="L215:L216"/>
    <mergeCell ref="M215:M216"/>
    <mergeCell ref="N215:N216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J217:J218"/>
    <mergeCell ref="K217:K218"/>
    <mergeCell ref="L217:L218"/>
    <mergeCell ref="M217:M218"/>
    <mergeCell ref="N217:N218"/>
    <mergeCell ref="G215:G216"/>
    <mergeCell ref="H215:H216"/>
    <mergeCell ref="I215:I216"/>
    <mergeCell ref="J215:J216"/>
    <mergeCell ref="K215:K216"/>
    <mergeCell ref="B215:B216"/>
    <mergeCell ref="C215:C216"/>
    <mergeCell ref="D215:D216"/>
    <mergeCell ref="E215:E216"/>
    <mergeCell ref="F215:F216"/>
    <mergeCell ref="L208:L209"/>
    <mergeCell ref="M208:M209"/>
    <mergeCell ref="N208:N209"/>
    <mergeCell ref="C213:F213"/>
    <mergeCell ref="G213:J213"/>
    <mergeCell ref="K213:N213"/>
    <mergeCell ref="G208:G209"/>
    <mergeCell ref="H208:H209"/>
    <mergeCell ref="I208:I209"/>
    <mergeCell ref="J208:J209"/>
    <mergeCell ref="K208:K209"/>
    <mergeCell ref="B208:B209"/>
    <mergeCell ref="C208:C209"/>
    <mergeCell ref="D208:D209"/>
    <mergeCell ref="E208:E209"/>
    <mergeCell ref="F208:F209"/>
    <mergeCell ref="L204:L205"/>
    <mergeCell ref="M204:M205"/>
    <mergeCell ref="N204:N205"/>
    <mergeCell ref="B206:B207"/>
    <mergeCell ref="C206:C207"/>
    <mergeCell ref="D206:D207"/>
    <mergeCell ref="E206:E207"/>
    <mergeCell ref="F206:F207"/>
    <mergeCell ref="G206:G207"/>
    <mergeCell ref="H206:H207"/>
    <mergeCell ref="I206:I207"/>
    <mergeCell ref="J206:J207"/>
    <mergeCell ref="K206:K207"/>
    <mergeCell ref="L206:L207"/>
    <mergeCell ref="M206:M207"/>
    <mergeCell ref="N206:N207"/>
    <mergeCell ref="G204:G205"/>
    <mergeCell ref="H204:H205"/>
    <mergeCell ref="I204:I205"/>
    <mergeCell ref="J204:J205"/>
    <mergeCell ref="K204:K205"/>
    <mergeCell ref="B204:B205"/>
    <mergeCell ref="C204:C205"/>
    <mergeCell ref="D204:D205"/>
    <mergeCell ref="E204:E205"/>
    <mergeCell ref="F204:F205"/>
    <mergeCell ref="L200:L201"/>
    <mergeCell ref="M200:M201"/>
    <mergeCell ref="N200:N201"/>
    <mergeCell ref="B202:B203"/>
    <mergeCell ref="C202:C203"/>
    <mergeCell ref="D202:D203"/>
    <mergeCell ref="E202:E203"/>
    <mergeCell ref="F202:F203"/>
    <mergeCell ref="G202:G203"/>
    <mergeCell ref="H202:H203"/>
    <mergeCell ref="I202:I203"/>
    <mergeCell ref="J202:J203"/>
    <mergeCell ref="K202:K203"/>
    <mergeCell ref="L202:L203"/>
    <mergeCell ref="M202:M203"/>
    <mergeCell ref="N202:N203"/>
    <mergeCell ref="G200:G201"/>
    <mergeCell ref="H200:H201"/>
    <mergeCell ref="I200:I201"/>
    <mergeCell ref="J200:J201"/>
    <mergeCell ref="K200:K201"/>
    <mergeCell ref="B200:B201"/>
    <mergeCell ref="C200:C201"/>
    <mergeCell ref="D200:D201"/>
    <mergeCell ref="E200:E201"/>
    <mergeCell ref="F200:F201"/>
    <mergeCell ref="L196:L197"/>
    <mergeCell ref="M196:M197"/>
    <mergeCell ref="N196:N197"/>
    <mergeCell ref="B198:B199"/>
    <mergeCell ref="C198:C199"/>
    <mergeCell ref="D198:D199"/>
    <mergeCell ref="E198:E199"/>
    <mergeCell ref="F198:F199"/>
    <mergeCell ref="G198:G199"/>
    <mergeCell ref="H198:H199"/>
    <mergeCell ref="I198:I199"/>
    <mergeCell ref="J198:J199"/>
    <mergeCell ref="K198:K199"/>
    <mergeCell ref="L198:L199"/>
    <mergeCell ref="M198:M199"/>
    <mergeCell ref="N198:N199"/>
    <mergeCell ref="G196:G197"/>
    <mergeCell ref="H196:H197"/>
    <mergeCell ref="I196:I197"/>
    <mergeCell ref="J196:J197"/>
    <mergeCell ref="K196:K197"/>
    <mergeCell ref="B196:B197"/>
    <mergeCell ref="C196:C197"/>
    <mergeCell ref="D196:D197"/>
    <mergeCell ref="E196:E197"/>
    <mergeCell ref="F196:F197"/>
    <mergeCell ref="L189:L190"/>
    <mergeCell ref="M189:M190"/>
    <mergeCell ref="N189:N190"/>
    <mergeCell ref="C194:F194"/>
    <mergeCell ref="G194:J194"/>
    <mergeCell ref="K194:N194"/>
    <mergeCell ref="G189:G190"/>
    <mergeCell ref="H189:H190"/>
    <mergeCell ref="I189:I190"/>
    <mergeCell ref="J189:J190"/>
    <mergeCell ref="K189:K190"/>
    <mergeCell ref="B189:B190"/>
    <mergeCell ref="C189:C190"/>
    <mergeCell ref="D189:D190"/>
    <mergeCell ref="E189:E190"/>
    <mergeCell ref="F189:F190"/>
    <mergeCell ref="L183:L184"/>
    <mergeCell ref="M183:M184"/>
    <mergeCell ref="N183:N184"/>
    <mergeCell ref="B185:B186"/>
    <mergeCell ref="C185:C186"/>
    <mergeCell ref="D185:D186"/>
    <mergeCell ref="E185:E186"/>
    <mergeCell ref="F185:F186"/>
    <mergeCell ref="G185:G186"/>
    <mergeCell ref="H185:H186"/>
    <mergeCell ref="I185:I186"/>
    <mergeCell ref="J185:J186"/>
    <mergeCell ref="K185:K186"/>
    <mergeCell ref="L185:L186"/>
    <mergeCell ref="M185:M186"/>
    <mergeCell ref="N185:N186"/>
    <mergeCell ref="G183:G184"/>
    <mergeCell ref="H183:H184"/>
    <mergeCell ref="I183:I184"/>
    <mergeCell ref="J183:J184"/>
    <mergeCell ref="K183:K184"/>
    <mergeCell ref="B183:B184"/>
    <mergeCell ref="C183:C184"/>
    <mergeCell ref="D183:D184"/>
    <mergeCell ref="E183:E184"/>
    <mergeCell ref="F183:F184"/>
    <mergeCell ref="L179:L180"/>
    <mergeCell ref="M179:M180"/>
    <mergeCell ref="N179:N180"/>
    <mergeCell ref="B181:B182"/>
    <mergeCell ref="C181:C182"/>
    <mergeCell ref="D181:D182"/>
    <mergeCell ref="E181:E182"/>
    <mergeCell ref="F181:F182"/>
    <mergeCell ref="G181:G182"/>
    <mergeCell ref="H181:H182"/>
    <mergeCell ref="I181:I182"/>
    <mergeCell ref="J181:J182"/>
    <mergeCell ref="K181:K182"/>
    <mergeCell ref="L181:L182"/>
    <mergeCell ref="M181:M182"/>
    <mergeCell ref="N181:N182"/>
    <mergeCell ref="G179:G180"/>
    <mergeCell ref="H179:H180"/>
    <mergeCell ref="I179:I180"/>
    <mergeCell ref="J179:J180"/>
    <mergeCell ref="K179:K180"/>
    <mergeCell ref="B179:B180"/>
    <mergeCell ref="C179:C180"/>
    <mergeCell ref="D179:D180"/>
    <mergeCell ref="E179:E180"/>
    <mergeCell ref="F179:F180"/>
    <mergeCell ref="L175:L176"/>
    <mergeCell ref="M175:M176"/>
    <mergeCell ref="N175:N176"/>
    <mergeCell ref="B177:B178"/>
    <mergeCell ref="C177:C178"/>
    <mergeCell ref="D177:D178"/>
    <mergeCell ref="E177:E178"/>
    <mergeCell ref="F177:F178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G175:G176"/>
    <mergeCell ref="H175:H176"/>
    <mergeCell ref="I175:I176"/>
    <mergeCell ref="J175:J176"/>
    <mergeCell ref="K175:K176"/>
    <mergeCell ref="B175:B176"/>
    <mergeCell ref="C175:C176"/>
    <mergeCell ref="D175:D176"/>
    <mergeCell ref="E175:E176"/>
    <mergeCell ref="F175:F176"/>
    <mergeCell ref="L168:L169"/>
    <mergeCell ref="M168:M169"/>
    <mergeCell ref="N168:N169"/>
    <mergeCell ref="C173:F173"/>
    <mergeCell ref="G173:J173"/>
    <mergeCell ref="K173:N173"/>
    <mergeCell ref="G168:G169"/>
    <mergeCell ref="H168:H169"/>
    <mergeCell ref="I168:I169"/>
    <mergeCell ref="J168:J169"/>
    <mergeCell ref="K168:K169"/>
    <mergeCell ref="B168:B169"/>
    <mergeCell ref="C168:C169"/>
    <mergeCell ref="D168:D169"/>
    <mergeCell ref="E168:E169"/>
    <mergeCell ref="F168:F169"/>
    <mergeCell ref="L164:L165"/>
    <mergeCell ref="M164:M165"/>
    <mergeCell ref="N164:N165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G164:G165"/>
    <mergeCell ref="H164:H165"/>
    <mergeCell ref="I164:I165"/>
    <mergeCell ref="J164:J165"/>
    <mergeCell ref="K164:K165"/>
    <mergeCell ref="B164:B165"/>
    <mergeCell ref="C164:C165"/>
    <mergeCell ref="D164:D165"/>
    <mergeCell ref="E164:E165"/>
    <mergeCell ref="F164:F165"/>
    <mergeCell ref="L160:L161"/>
    <mergeCell ref="M160:M161"/>
    <mergeCell ref="N160:N161"/>
    <mergeCell ref="B162:B163"/>
    <mergeCell ref="C162:C163"/>
    <mergeCell ref="D162:D163"/>
    <mergeCell ref="E162:E163"/>
    <mergeCell ref="F162:F163"/>
    <mergeCell ref="G162:G163"/>
    <mergeCell ref="H162:H163"/>
    <mergeCell ref="I162:I163"/>
    <mergeCell ref="J162:J163"/>
    <mergeCell ref="K162:K163"/>
    <mergeCell ref="L162:L163"/>
    <mergeCell ref="M162:M163"/>
    <mergeCell ref="N162:N163"/>
    <mergeCell ref="G160:G161"/>
    <mergeCell ref="H160:H161"/>
    <mergeCell ref="I160:I161"/>
    <mergeCell ref="J160:J161"/>
    <mergeCell ref="K160:K161"/>
    <mergeCell ref="B160:B161"/>
    <mergeCell ref="C160:C161"/>
    <mergeCell ref="D160:D161"/>
    <mergeCell ref="E160:E161"/>
    <mergeCell ref="F160:F161"/>
    <mergeCell ref="L156:L157"/>
    <mergeCell ref="M156:M157"/>
    <mergeCell ref="N156:N157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K158:K159"/>
    <mergeCell ref="L158:L159"/>
    <mergeCell ref="M158:M159"/>
    <mergeCell ref="N158:N159"/>
    <mergeCell ref="G156:G157"/>
    <mergeCell ref="H156:H157"/>
    <mergeCell ref="I156:I157"/>
    <mergeCell ref="J156:J157"/>
    <mergeCell ref="K156:K157"/>
    <mergeCell ref="B156:B157"/>
    <mergeCell ref="C156:C157"/>
    <mergeCell ref="D156:D157"/>
    <mergeCell ref="E156:E157"/>
    <mergeCell ref="F156:F157"/>
    <mergeCell ref="L149:L150"/>
    <mergeCell ref="M149:M150"/>
    <mergeCell ref="N149:N150"/>
    <mergeCell ref="C154:F154"/>
    <mergeCell ref="G154:J154"/>
    <mergeCell ref="K154:N154"/>
    <mergeCell ref="G149:G150"/>
    <mergeCell ref="H149:H150"/>
    <mergeCell ref="I149:I150"/>
    <mergeCell ref="J149:J150"/>
    <mergeCell ref="K149:K150"/>
    <mergeCell ref="B149:B150"/>
    <mergeCell ref="C149:C150"/>
    <mergeCell ref="D149:D150"/>
    <mergeCell ref="E149:E150"/>
    <mergeCell ref="F149:F150"/>
    <mergeCell ref="L145:L146"/>
    <mergeCell ref="M145:M146"/>
    <mergeCell ref="N145:N146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G145:G146"/>
    <mergeCell ref="H145:H146"/>
    <mergeCell ref="I145:I146"/>
    <mergeCell ref="J145:J146"/>
    <mergeCell ref="K145:K146"/>
    <mergeCell ref="B145:B146"/>
    <mergeCell ref="C145:C146"/>
    <mergeCell ref="D145:D146"/>
    <mergeCell ref="E145:E146"/>
    <mergeCell ref="F145:F146"/>
    <mergeCell ref="L141:L142"/>
    <mergeCell ref="M141:M142"/>
    <mergeCell ref="N141:N142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G141:G142"/>
    <mergeCell ref="H141:H142"/>
    <mergeCell ref="I141:I142"/>
    <mergeCell ref="J141:J142"/>
    <mergeCell ref="K141:K142"/>
    <mergeCell ref="B141:B142"/>
    <mergeCell ref="C141:C142"/>
    <mergeCell ref="D141:D142"/>
    <mergeCell ref="E141:E142"/>
    <mergeCell ref="F141:F142"/>
    <mergeCell ref="L137:L138"/>
    <mergeCell ref="M137:M138"/>
    <mergeCell ref="N137:N138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G137:G138"/>
    <mergeCell ref="H137:H138"/>
    <mergeCell ref="I137:I138"/>
    <mergeCell ref="J137:J138"/>
    <mergeCell ref="K137:K138"/>
    <mergeCell ref="B137:B138"/>
    <mergeCell ref="C137:C138"/>
    <mergeCell ref="D137:D138"/>
    <mergeCell ref="E137:E138"/>
    <mergeCell ref="F137:F138"/>
    <mergeCell ref="L130:L131"/>
    <mergeCell ref="M130:M131"/>
    <mergeCell ref="N130:N131"/>
    <mergeCell ref="C135:F135"/>
    <mergeCell ref="G135:J135"/>
    <mergeCell ref="K135:N135"/>
    <mergeCell ref="G130:G131"/>
    <mergeCell ref="H130:H131"/>
    <mergeCell ref="I130:I131"/>
    <mergeCell ref="J130:J131"/>
    <mergeCell ref="K130:K131"/>
    <mergeCell ref="B130:B131"/>
    <mergeCell ref="C130:C131"/>
    <mergeCell ref="D130:D131"/>
    <mergeCell ref="E130:E131"/>
    <mergeCell ref="F130:F131"/>
    <mergeCell ref="L126:L127"/>
    <mergeCell ref="M126:M127"/>
    <mergeCell ref="N126:N127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G126:G127"/>
    <mergeCell ref="H126:H127"/>
    <mergeCell ref="I126:I127"/>
    <mergeCell ref="J126:J127"/>
    <mergeCell ref="K126:K127"/>
    <mergeCell ref="B126:B127"/>
    <mergeCell ref="C126:C127"/>
    <mergeCell ref="D126:D127"/>
    <mergeCell ref="E126:E127"/>
    <mergeCell ref="F126:F127"/>
    <mergeCell ref="L122:L123"/>
    <mergeCell ref="M122:M123"/>
    <mergeCell ref="N122:N123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G122:G123"/>
    <mergeCell ref="H122:H123"/>
    <mergeCell ref="I122:I123"/>
    <mergeCell ref="J122:J123"/>
    <mergeCell ref="K122:K123"/>
    <mergeCell ref="B122:B123"/>
    <mergeCell ref="C122:C123"/>
    <mergeCell ref="D122:D123"/>
    <mergeCell ref="E122:E123"/>
    <mergeCell ref="F122:F123"/>
    <mergeCell ref="L118:L119"/>
    <mergeCell ref="M118:M119"/>
    <mergeCell ref="N118:N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G118:G119"/>
    <mergeCell ref="H118:H119"/>
    <mergeCell ref="I118:I119"/>
    <mergeCell ref="J118:J119"/>
    <mergeCell ref="K118:K119"/>
    <mergeCell ref="B118:B119"/>
    <mergeCell ref="C118:C119"/>
    <mergeCell ref="D118:D119"/>
    <mergeCell ref="E118:E119"/>
    <mergeCell ref="F118:F119"/>
    <mergeCell ref="L111:L112"/>
    <mergeCell ref="M111:M112"/>
    <mergeCell ref="N111:N112"/>
    <mergeCell ref="C116:F116"/>
    <mergeCell ref="G116:J116"/>
    <mergeCell ref="K116:N116"/>
    <mergeCell ref="G111:G112"/>
    <mergeCell ref="H111:H112"/>
    <mergeCell ref="I111:I112"/>
    <mergeCell ref="J111:J112"/>
    <mergeCell ref="K111:K112"/>
    <mergeCell ref="B111:B112"/>
    <mergeCell ref="C111:C112"/>
    <mergeCell ref="D111:D112"/>
    <mergeCell ref="E111:E112"/>
    <mergeCell ref="F111:F112"/>
    <mergeCell ref="L107:L108"/>
    <mergeCell ref="M107:M108"/>
    <mergeCell ref="N107:N108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G107:G108"/>
    <mergeCell ref="H107:H108"/>
    <mergeCell ref="I107:I108"/>
    <mergeCell ref="J107:J108"/>
    <mergeCell ref="K107:K108"/>
    <mergeCell ref="B107:B108"/>
    <mergeCell ref="C107:C108"/>
    <mergeCell ref="D107:D108"/>
    <mergeCell ref="E107:E108"/>
    <mergeCell ref="F107:F108"/>
    <mergeCell ref="L103:L104"/>
    <mergeCell ref="M103:M104"/>
    <mergeCell ref="N103:N104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G103:G104"/>
    <mergeCell ref="H103:H104"/>
    <mergeCell ref="I103:I104"/>
    <mergeCell ref="J103:J104"/>
    <mergeCell ref="K103:K104"/>
    <mergeCell ref="B103:B104"/>
    <mergeCell ref="C103:C104"/>
    <mergeCell ref="D103:D104"/>
    <mergeCell ref="E103:E104"/>
    <mergeCell ref="F103:F104"/>
    <mergeCell ref="L99:L100"/>
    <mergeCell ref="M99:M100"/>
    <mergeCell ref="N99:N100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G99:G100"/>
    <mergeCell ref="H99:H100"/>
    <mergeCell ref="I99:I100"/>
    <mergeCell ref="J99:J100"/>
    <mergeCell ref="K99:K100"/>
    <mergeCell ref="B99:B100"/>
    <mergeCell ref="C99:C100"/>
    <mergeCell ref="D99:D100"/>
    <mergeCell ref="E99:E100"/>
    <mergeCell ref="F99:F100"/>
    <mergeCell ref="L92:L93"/>
    <mergeCell ref="M92:M93"/>
    <mergeCell ref="N92:N93"/>
    <mergeCell ref="C97:F97"/>
    <mergeCell ref="G97:J97"/>
    <mergeCell ref="K97:N97"/>
    <mergeCell ref="G92:G93"/>
    <mergeCell ref="H92:H93"/>
    <mergeCell ref="I92:I93"/>
    <mergeCell ref="J92:J93"/>
    <mergeCell ref="K92:K93"/>
    <mergeCell ref="B92:B93"/>
    <mergeCell ref="C92:C93"/>
    <mergeCell ref="D92:D93"/>
    <mergeCell ref="E92:E93"/>
    <mergeCell ref="F92:F93"/>
    <mergeCell ref="L88:L89"/>
    <mergeCell ref="M88:M89"/>
    <mergeCell ref="N88:N89"/>
    <mergeCell ref="B90:B91"/>
    <mergeCell ref="C90:C91"/>
    <mergeCell ref="D90:D91"/>
    <mergeCell ref="E90:E91"/>
    <mergeCell ref="F90:F91"/>
    <mergeCell ref="G90:G91"/>
    <mergeCell ref="H90:H91"/>
    <mergeCell ref="I90:I91"/>
    <mergeCell ref="J90:J91"/>
    <mergeCell ref="K90:K91"/>
    <mergeCell ref="L90:L91"/>
    <mergeCell ref="M90:M91"/>
    <mergeCell ref="N90:N91"/>
    <mergeCell ref="G88:G89"/>
    <mergeCell ref="H88:H89"/>
    <mergeCell ref="I88:I89"/>
    <mergeCell ref="J88:J89"/>
    <mergeCell ref="K88:K89"/>
    <mergeCell ref="B88:B89"/>
    <mergeCell ref="C88:C89"/>
    <mergeCell ref="D88:D89"/>
    <mergeCell ref="E88:E89"/>
    <mergeCell ref="F88:F89"/>
    <mergeCell ref="L84:L85"/>
    <mergeCell ref="M84:M85"/>
    <mergeCell ref="N84:N85"/>
    <mergeCell ref="B86:B87"/>
    <mergeCell ref="C86:C87"/>
    <mergeCell ref="D86:D87"/>
    <mergeCell ref="E86:E87"/>
    <mergeCell ref="F86:F87"/>
    <mergeCell ref="G86:G87"/>
    <mergeCell ref="H86:H87"/>
    <mergeCell ref="I86:I87"/>
    <mergeCell ref="J86:J87"/>
    <mergeCell ref="K86:K87"/>
    <mergeCell ref="L86:L87"/>
    <mergeCell ref="M86:M87"/>
    <mergeCell ref="N86:N87"/>
    <mergeCell ref="G84:G85"/>
    <mergeCell ref="H84:H85"/>
    <mergeCell ref="I84:I85"/>
    <mergeCell ref="J84:J85"/>
    <mergeCell ref="K84:K85"/>
    <mergeCell ref="B84:B85"/>
    <mergeCell ref="C84:C85"/>
    <mergeCell ref="D84:D85"/>
    <mergeCell ref="E84:E85"/>
    <mergeCell ref="F84:F85"/>
    <mergeCell ref="L80:L81"/>
    <mergeCell ref="M80:M81"/>
    <mergeCell ref="N80:N81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K82:K83"/>
    <mergeCell ref="L82:L83"/>
    <mergeCell ref="M82:M83"/>
    <mergeCell ref="N82:N83"/>
    <mergeCell ref="G80:G81"/>
    <mergeCell ref="H80:H81"/>
    <mergeCell ref="I80:I81"/>
    <mergeCell ref="J80:J81"/>
    <mergeCell ref="K80:K81"/>
    <mergeCell ref="B80:B81"/>
    <mergeCell ref="C80:C81"/>
    <mergeCell ref="D80:D81"/>
    <mergeCell ref="E80:E81"/>
    <mergeCell ref="F80:F81"/>
    <mergeCell ref="L73:L74"/>
    <mergeCell ref="M73:M74"/>
    <mergeCell ref="N73:N74"/>
    <mergeCell ref="C78:F78"/>
    <mergeCell ref="G78:J78"/>
    <mergeCell ref="K78:N78"/>
    <mergeCell ref="G73:G74"/>
    <mergeCell ref="H73:H74"/>
    <mergeCell ref="I73:I74"/>
    <mergeCell ref="J73:J74"/>
    <mergeCell ref="K73:K74"/>
    <mergeCell ref="B73:B74"/>
    <mergeCell ref="C73:C74"/>
    <mergeCell ref="D73:D74"/>
    <mergeCell ref="E73:E74"/>
    <mergeCell ref="F73:F74"/>
    <mergeCell ref="L69:L70"/>
    <mergeCell ref="M69:M70"/>
    <mergeCell ref="N69:N70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G69:G70"/>
    <mergeCell ref="H69:H70"/>
    <mergeCell ref="I69:I70"/>
    <mergeCell ref="J69:J70"/>
    <mergeCell ref="K69:K70"/>
    <mergeCell ref="B69:B70"/>
    <mergeCell ref="C69:C70"/>
    <mergeCell ref="D69:D70"/>
    <mergeCell ref="E69:E70"/>
    <mergeCell ref="F69:F70"/>
    <mergeCell ref="L65:L66"/>
    <mergeCell ref="M65:M66"/>
    <mergeCell ref="N65:N66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G65:G66"/>
    <mergeCell ref="H65:H66"/>
    <mergeCell ref="I65:I66"/>
    <mergeCell ref="J65:J66"/>
    <mergeCell ref="K65:K66"/>
    <mergeCell ref="B65:B66"/>
    <mergeCell ref="C65:C66"/>
    <mergeCell ref="D65:D66"/>
    <mergeCell ref="E65:E66"/>
    <mergeCell ref="F65:F66"/>
    <mergeCell ref="L61:L62"/>
    <mergeCell ref="M61:M62"/>
    <mergeCell ref="N61:N62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G61:G62"/>
    <mergeCell ref="H61:H62"/>
    <mergeCell ref="I61:I62"/>
    <mergeCell ref="J61:J62"/>
    <mergeCell ref="K61:K62"/>
    <mergeCell ref="B61:B62"/>
    <mergeCell ref="C61:C62"/>
    <mergeCell ref="D61:D62"/>
    <mergeCell ref="E61:E62"/>
    <mergeCell ref="F61:F62"/>
    <mergeCell ref="L54:L55"/>
    <mergeCell ref="M54:M55"/>
    <mergeCell ref="N54:N55"/>
    <mergeCell ref="C59:F59"/>
    <mergeCell ref="G59:J59"/>
    <mergeCell ref="K59:N59"/>
    <mergeCell ref="G54:G55"/>
    <mergeCell ref="H54:H55"/>
    <mergeCell ref="I54:I55"/>
    <mergeCell ref="J54:J55"/>
    <mergeCell ref="K54:K55"/>
    <mergeCell ref="B54:B55"/>
    <mergeCell ref="C54:C55"/>
    <mergeCell ref="D54:D55"/>
    <mergeCell ref="E54:E55"/>
    <mergeCell ref="F54:F55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L52:L53"/>
    <mergeCell ref="M52:M53"/>
    <mergeCell ref="N52:N53"/>
    <mergeCell ref="G50:G51"/>
    <mergeCell ref="H50:H51"/>
    <mergeCell ref="I50:I51"/>
    <mergeCell ref="J50:J51"/>
    <mergeCell ref="K50:K51"/>
    <mergeCell ref="B50:B51"/>
    <mergeCell ref="C50:C51"/>
    <mergeCell ref="D50:D51"/>
    <mergeCell ref="E50:E51"/>
    <mergeCell ref="F50:F51"/>
    <mergeCell ref="L46:L47"/>
    <mergeCell ref="M46:M47"/>
    <mergeCell ref="N46:N47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G46:G47"/>
    <mergeCell ref="H46:H47"/>
    <mergeCell ref="I46:I47"/>
    <mergeCell ref="J46:J47"/>
    <mergeCell ref="K46:K47"/>
    <mergeCell ref="B46:B47"/>
    <mergeCell ref="C46:C47"/>
    <mergeCell ref="D46:D47"/>
    <mergeCell ref="E46:E47"/>
    <mergeCell ref="F46:F47"/>
    <mergeCell ref="L42:L43"/>
    <mergeCell ref="M42:M43"/>
    <mergeCell ref="N42:N43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G42:G43"/>
    <mergeCell ref="H42:H43"/>
    <mergeCell ref="I42:I43"/>
    <mergeCell ref="J42:J43"/>
    <mergeCell ref="K42:K43"/>
    <mergeCell ref="B42:B43"/>
    <mergeCell ref="C42:C43"/>
    <mergeCell ref="D42:D43"/>
    <mergeCell ref="E42:E43"/>
    <mergeCell ref="F42:F43"/>
    <mergeCell ref="C40:F40"/>
    <mergeCell ref="G40:J40"/>
    <mergeCell ref="K40:N40"/>
    <mergeCell ref="G35:G36"/>
    <mergeCell ref="H35:H36"/>
    <mergeCell ref="I35:I36"/>
    <mergeCell ref="J35:J36"/>
    <mergeCell ref="K35:K36"/>
    <mergeCell ref="B35:B36"/>
    <mergeCell ref="C35:C36"/>
    <mergeCell ref="D35:D36"/>
    <mergeCell ref="E35:E36"/>
    <mergeCell ref="F35:F36"/>
    <mergeCell ref="L31:L32"/>
    <mergeCell ref="M31:M32"/>
    <mergeCell ref="N31:N32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G29:G30"/>
    <mergeCell ref="H29:H30"/>
    <mergeCell ref="I29:I30"/>
    <mergeCell ref="J29:J30"/>
    <mergeCell ref="K29:K30"/>
    <mergeCell ref="L29:L30"/>
    <mergeCell ref="M29:M30"/>
    <mergeCell ref="N29:N30"/>
    <mergeCell ref="G27:G28"/>
    <mergeCell ref="H27:H28"/>
    <mergeCell ref="I27:I28"/>
    <mergeCell ref="J27:J28"/>
    <mergeCell ref="K27:K28"/>
    <mergeCell ref="B27:B28"/>
    <mergeCell ref="L35:L36"/>
    <mergeCell ref="M35:M36"/>
    <mergeCell ref="N35:N36"/>
    <mergeCell ref="K25:K26"/>
    <mergeCell ref="L25:L26"/>
    <mergeCell ref="M25:M26"/>
    <mergeCell ref="N25:N26"/>
    <mergeCell ref="G23:G24"/>
    <mergeCell ref="H23:H24"/>
    <mergeCell ref="I23:I24"/>
    <mergeCell ref="J23:J24"/>
    <mergeCell ref="K23:K24"/>
    <mergeCell ref="B23:B24"/>
    <mergeCell ref="C23:C24"/>
    <mergeCell ref="D23:D24"/>
    <mergeCell ref="E23:E24"/>
    <mergeCell ref="F23:F24"/>
    <mergeCell ref="G31:G32"/>
    <mergeCell ref="H31:H32"/>
    <mergeCell ref="I31:I32"/>
    <mergeCell ref="J31:J32"/>
    <mergeCell ref="K31:K32"/>
    <mergeCell ref="B31:B32"/>
    <mergeCell ref="C31:C32"/>
    <mergeCell ref="D31:D32"/>
    <mergeCell ref="E31:E32"/>
    <mergeCell ref="F31:F32"/>
    <mergeCell ref="L27:L28"/>
    <mergeCell ref="M27:M28"/>
    <mergeCell ref="N27:N28"/>
    <mergeCell ref="B29:B30"/>
    <mergeCell ref="C29:C30"/>
    <mergeCell ref="D29:D30"/>
    <mergeCell ref="E29:E30"/>
    <mergeCell ref="F29:F30"/>
    <mergeCell ref="I16:I17"/>
    <mergeCell ref="J16:J17"/>
    <mergeCell ref="K16:K17"/>
    <mergeCell ref="L16:L17"/>
    <mergeCell ref="M16:M17"/>
    <mergeCell ref="N16:N17"/>
    <mergeCell ref="G14:G15"/>
    <mergeCell ref="H14:H15"/>
    <mergeCell ref="I14:I15"/>
    <mergeCell ref="J14:J15"/>
    <mergeCell ref="K14:K15"/>
    <mergeCell ref="B14:B15"/>
    <mergeCell ref="C14:C15"/>
    <mergeCell ref="D14:D15"/>
    <mergeCell ref="E14:E15"/>
    <mergeCell ref="F14:F15"/>
    <mergeCell ref="C27:C28"/>
    <mergeCell ref="D27:D28"/>
    <mergeCell ref="E27:E28"/>
    <mergeCell ref="F27:F28"/>
    <mergeCell ref="L23:L24"/>
    <mergeCell ref="M23:M24"/>
    <mergeCell ref="N23:N24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B12:B13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C8:C9"/>
    <mergeCell ref="C10:C11"/>
    <mergeCell ref="C12:C13"/>
    <mergeCell ref="N50:N51"/>
    <mergeCell ref="M50:M51"/>
    <mergeCell ref="L50:L51"/>
    <mergeCell ref="C21:F21"/>
    <mergeCell ref="G21:J21"/>
    <mergeCell ref="K21:N21"/>
    <mergeCell ref="L14:L15"/>
    <mergeCell ref="M14:M15"/>
    <mergeCell ref="N14:N15"/>
    <mergeCell ref="B16:B17"/>
    <mergeCell ref="C16:C17"/>
    <mergeCell ref="D16:D17"/>
    <mergeCell ref="E16:E17"/>
    <mergeCell ref="F16:F17"/>
    <mergeCell ref="G16:G17"/>
    <mergeCell ref="H16:H17"/>
    <mergeCell ref="D10:D11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B6:B7"/>
    <mergeCell ref="B8:B9"/>
    <mergeCell ref="B10:B11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N8:N9"/>
    <mergeCell ref="M8:M9"/>
    <mergeCell ref="N10:N11"/>
    <mergeCell ref="M10:M11"/>
    <mergeCell ref="L10:L11"/>
    <mergeCell ref="K10:K11"/>
    <mergeCell ref="J10:J11"/>
    <mergeCell ref="I10:I11"/>
    <mergeCell ref="H10:H11"/>
    <mergeCell ref="G10:G11"/>
    <mergeCell ref="F10:F11"/>
    <mergeCell ref="E10:E11"/>
  </mergeCells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１部</vt:lpstr>
      <vt:lpstr>2部</vt:lpstr>
      <vt:lpstr>3部</vt:lpstr>
      <vt:lpstr>4部</vt:lpstr>
      <vt:lpstr>5部</vt:lpstr>
      <vt:lpstr>6部</vt:lpstr>
      <vt:lpstr>7部</vt:lpstr>
      <vt:lpstr>8部</vt:lpstr>
      <vt:lpstr>順位表（詳細）</vt:lpstr>
      <vt:lpstr>順位表（総合）</vt:lpstr>
      <vt:lpstr>'１部'!Print_Area</vt:lpstr>
      <vt:lpstr>'2部'!Print_Area</vt:lpstr>
      <vt:lpstr>'3部'!Print_Area</vt:lpstr>
      <vt:lpstr>'4部'!Print_Area</vt:lpstr>
      <vt:lpstr>'5部'!Print_Area</vt:lpstr>
      <vt:lpstr>'6部'!Print_Area</vt:lpstr>
      <vt:lpstr>'7部'!Print_Area</vt:lpstr>
      <vt:lpstr>'8部'!Print_Area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2023-07-11T00:38:00Z</dcterms:modified>
</cp:coreProperties>
</file>